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6. PERANGKAAN\Statistik Suku Tahunan\2022\Q4\Udara\Template\"/>
    </mc:Choice>
  </mc:AlternateContent>
  <xr:revisionPtr revIDLastSave="0" documentId="13_ncr:1_{BF4A3111-9654-4E7B-83AF-EAE58E02B686}" xr6:coauthVersionLast="36" xr6:coauthVersionMax="36" xr10:uidLastSave="{00000000-0000-0000-0000-000000000000}"/>
  <bookViews>
    <workbookView xWindow="0" yWindow="0" windowWidth="15360" windowHeight="8130" activeTab="4" xr2:uid="{4BBC65E2-B97B-43B8-B83E-402741F459AE}"/>
  </bookViews>
  <sheets>
    <sheet name="J4.4 Q4" sheetId="1" r:id="rId1"/>
    <sheet name="J4.5 Q4" sheetId="2" r:id="rId2"/>
    <sheet name="J4.6 Q4" sheetId="3" r:id="rId3"/>
    <sheet name="J4.7 Q4" sheetId="4" r:id="rId4"/>
    <sheet name="J4.8 Q4" sheetId="5" r:id="rId5"/>
    <sheet name="J4.9 Q4" sheetId="6" r:id="rId6"/>
    <sheet name="J4.10 Q4" sheetId="7" r:id="rId7"/>
    <sheet name="J4.11 Q4" sheetId="8" r:id="rId8"/>
  </sheets>
  <definedNames>
    <definedName name="_xlnm.Print_Area" localSheetId="7">'J4.11 Q4'!$A$1:$J$45</definedName>
    <definedName name="_xlnm.Print_Area" localSheetId="1">'J4.5 Q4'!$A$1:$M$43</definedName>
    <definedName name="_xlnm.Print_Area" localSheetId="3">'J4.7 Q4'!$A$1:$M$43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8" l="1"/>
  <c r="F41" i="8"/>
  <c r="E41" i="8"/>
  <c r="C41" i="8"/>
  <c r="B41" i="8"/>
  <c r="F40" i="8"/>
  <c r="E40" i="8"/>
  <c r="C40" i="8"/>
  <c r="C42" i="8" s="1"/>
  <c r="B40" i="8"/>
  <c r="F38" i="8"/>
  <c r="F42" i="8" s="1"/>
  <c r="E38" i="8"/>
  <c r="C38" i="8"/>
  <c r="B38" i="8"/>
  <c r="B42" i="8" s="1"/>
  <c r="I37" i="8"/>
  <c r="J37" i="8" s="1"/>
  <c r="H37" i="8"/>
  <c r="G37" i="8"/>
  <c r="D37" i="8"/>
  <c r="I36" i="8"/>
  <c r="J36" i="8" s="1"/>
  <c r="H36" i="8"/>
  <c r="G36" i="8"/>
  <c r="D36" i="8"/>
  <c r="I35" i="8"/>
  <c r="J35" i="8" s="1"/>
  <c r="H35" i="8"/>
  <c r="G35" i="8"/>
  <c r="D35" i="8"/>
  <c r="I34" i="8"/>
  <c r="H34" i="8"/>
  <c r="J34" i="8" s="1"/>
  <c r="G34" i="8"/>
  <c r="D34" i="8"/>
  <c r="I33" i="8"/>
  <c r="H33" i="8"/>
  <c r="J33" i="8" s="1"/>
  <c r="G33" i="8"/>
  <c r="D33" i="8"/>
  <c r="I32" i="8"/>
  <c r="H32" i="8"/>
  <c r="J32" i="8" s="1"/>
  <c r="G32" i="8"/>
  <c r="D32" i="8"/>
  <c r="D41" i="8" s="1"/>
  <c r="I31" i="8"/>
  <c r="H31" i="8"/>
  <c r="J31" i="8" s="1"/>
  <c r="G31" i="8"/>
  <c r="D31" i="8"/>
  <c r="I30" i="8"/>
  <c r="H30" i="8"/>
  <c r="J30" i="8" s="1"/>
  <c r="G30" i="8"/>
  <c r="D30" i="8"/>
  <c r="I29" i="8"/>
  <c r="J29" i="8" s="1"/>
  <c r="H29" i="8"/>
  <c r="G29" i="8"/>
  <c r="D29" i="8"/>
  <c r="J28" i="8"/>
  <c r="I28" i="8"/>
  <c r="H28" i="8"/>
  <c r="G28" i="8"/>
  <c r="D28" i="8"/>
  <c r="I27" i="8"/>
  <c r="H27" i="8"/>
  <c r="J27" i="8" s="1"/>
  <c r="G27" i="8"/>
  <c r="D27" i="8"/>
  <c r="I26" i="8"/>
  <c r="H26" i="8"/>
  <c r="H40" i="8" s="1"/>
  <c r="G26" i="8"/>
  <c r="D26" i="8"/>
  <c r="I25" i="8"/>
  <c r="J25" i="8" s="1"/>
  <c r="H25" i="8"/>
  <c r="G25" i="8"/>
  <c r="D25" i="8"/>
  <c r="J24" i="8"/>
  <c r="I24" i="8"/>
  <c r="H24" i="8"/>
  <c r="G24" i="8"/>
  <c r="D24" i="8"/>
  <c r="J23" i="8"/>
  <c r="I23" i="8"/>
  <c r="H23" i="8"/>
  <c r="G23" i="8"/>
  <c r="D23" i="8"/>
  <c r="I22" i="8"/>
  <c r="H22" i="8"/>
  <c r="J22" i="8" s="1"/>
  <c r="G22" i="8"/>
  <c r="D22" i="8"/>
  <c r="I21" i="8"/>
  <c r="J21" i="8" s="1"/>
  <c r="H21" i="8"/>
  <c r="G21" i="8"/>
  <c r="D21" i="8"/>
  <c r="I20" i="8"/>
  <c r="J20" i="8" s="1"/>
  <c r="H20" i="8"/>
  <c r="G20" i="8"/>
  <c r="D20" i="8"/>
  <c r="I19" i="8"/>
  <c r="J19" i="8" s="1"/>
  <c r="H19" i="8"/>
  <c r="G19" i="8"/>
  <c r="D19" i="8"/>
  <c r="I18" i="8"/>
  <c r="H18" i="8"/>
  <c r="J18" i="8" s="1"/>
  <c r="G18" i="8"/>
  <c r="D18" i="8"/>
  <c r="I17" i="8"/>
  <c r="H17" i="8"/>
  <c r="J17" i="8" s="1"/>
  <c r="G17" i="8"/>
  <c r="D17" i="8"/>
  <c r="J16" i="8"/>
  <c r="I16" i="8"/>
  <c r="H16" i="8"/>
  <c r="G16" i="8"/>
  <c r="D16" i="8"/>
  <c r="I15" i="8"/>
  <c r="H15" i="8"/>
  <c r="J15" i="8" s="1"/>
  <c r="G15" i="8"/>
  <c r="D15" i="8"/>
  <c r="I14" i="8"/>
  <c r="H14" i="8"/>
  <c r="J14" i="8" s="1"/>
  <c r="G14" i="8"/>
  <c r="D14" i="8"/>
  <c r="I13" i="8"/>
  <c r="I41" i="8" s="1"/>
  <c r="H13" i="8"/>
  <c r="H41" i="8" s="1"/>
  <c r="G13" i="8"/>
  <c r="G41" i="8" s="1"/>
  <c r="D13" i="8"/>
  <c r="J12" i="8"/>
  <c r="I12" i="8"/>
  <c r="I40" i="8" s="1"/>
  <c r="H12" i="8"/>
  <c r="G12" i="8"/>
  <c r="G40" i="8" s="1"/>
  <c r="D12" i="8"/>
  <c r="D40" i="8" s="1"/>
  <c r="I11" i="8"/>
  <c r="H11" i="8"/>
  <c r="J11" i="8" s="1"/>
  <c r="G11" i="8"/>
  <c r="D11" i="8"/>
  <c r="I10" i="8"/>
  <c r="H10" i="8"/>
  <c r="J10" i="8" s="1"/>
  <c r="G10" i="8"/>
  <c r="G38" i="8" s="1"/>
  <c r="D10" i="8"/>
  <c r="D38" i="8" s="1"/>
  <c r="I9" i="8"/>
  <c r="J9" i="8" s="1"/>
  <c r="H9" i="8"/>
  <c r="G9" i="8"/>
  <c r="D9" i="8"/>
  <c r="E36" i="7"/>
  <c r="D36" i="7"/>
  <c r="C36" i="7"/>
  <c r="B36" i="7"/>
  <c r="E35" i="7"/>
  <c r="D35" i="7"/>
  <c r="D37" i="7" s="1"/>
  <c r="C35" i="7"/>
  <c r="C37" i="7" s="1"/>
  <c r="B35" i="7"/>
  <c r="B37" i="7" s="1"/>
  <c r="E34" i="7"/>
  <c r="E37" i="7" s="1"/>
  <c r="D34" i="7"/>
  <c r="C34" i="7"/>
  <c r="B34" i="7"/>
  <c r="L40" i="6"/>
  <c r="K40" i="6"/>
  <c r="F40" i="6"/>
  <c r="E40" i="6"/>
  <c r="C40" i="6"/>
  <c r="B40" i="6"/>
  <c r="L39" i="6"/>
  <c r="K39" i="6"/>
  <c r="F39" i="6"/>
  <c r="E39" i="6"/>
  <c r="C39" i="6"/>
  <c r="B39" i="6"/>
  <c r="L38" i="6"/>
  <c r="L41" i="6" s="1"/>
  <c r="K38" i="6"/>
  <c r="K41" i="6" s="1"/>
  <c r="F38" i="6"/>
  <c r="F41" i="6" s="1"/>
  <c r="E38" i="6"/>
  <c r="E41" i="6" s="1"/>
  <c r="C38" i="6"/>
  <c r="C41" i="6" s="1"/>
  <c r="B38" i="6"/>
  <c r="B41" i="6" s="1"/>
  <c r="M37" i="6"/>
  <c r="I37" i="6"/>
  <c r="H37" i="6"/>
  <c r="J37" i="6" s="1"/>
  <c r="G37" i="6"/>
  <c r="D37" i="6"/>
  <c r="M36" i="6"/>
  <c r="J36" i="6"/>
  <c r="I36" i="6"/>
  <c r="H36" i="6"/>
  <c r="G36" i="6"/>
  <c r="D36" i="6"/>
  <c r="G35" i="6"/>
  <c r="D35" i="6"/>
  <c r="M34" i="6"/>
  <c r="J34" i="6"/>
  <c r="I34" i="6"/>
  <c r="H34" i="6"/>
  <c r="G34" i="6"/>
  <c r="D34" i="6"/>
  <c r="M33" i="6"/>
  <c r="J33" i="6"/>
  <c r="I33" i="6"/>
  <c r="H33" i="6"/>
  <c r="G33" i="6"/>
  <c r="D33" i="6"/>
  <c r="M32" i="6"/>
  <c r="I32" i="6"/>
  <c r="J32" i="6" s="1"/>
  <c r="H32" i="6"/>
  <c r="G32" i="6"/>
  <c r="D32" i="6"/>
  <c r="M31" i="6"/>
  <c r="I31" i="6"/>
  <c r="H31" i="6"/>
  <c r="J31" i="6" s="1"/>
  <c r="G31" i="6"/>
  <c r="D31" i="6"/>
  <c r="D40" i="6" s="1"/>
  <c r="M30" i="6"/>
  <c r="J30" i="6"/>
  <c r="I30" i="6"/>
  <c r="H30" i="6"/>
  <c r="G30" i="6"/>
  <c r="D30" i="6"/>
  <c r="M29" i="6"/>
  <c r="I29" i="6"/>
  <c r="H29" i="6"/>
  <c r="J29" i="6" s="1"/>
  <c r="G29" i="6"/>
  <c r="D29" i="6"/>
  <c r="M28" i="6"/>
  <c r="I28" i="6"/>
  <c r="H28" i="6"/>
  <c r="J28" i="6" s="1"/>
  <c r="G28" i="6"/>
  <c r="D28" i="6"/>
  <c r="M27" i="6"/>
  <c r="I27" i="6"/>
  <c r="H27" i="6"/>
  <c r="J27" i="6" s="1"/>
  <c r="G27" i="6"/>
  <c r="G39" i="6" s="1"/>
  <c r="D27" i="6"/>
  <c r="M26" i="6"/>
  <c r="J26" i="6"/>
  <c r="I26" i="6"/>
  <c r="H26" i="6"/>
  <c r="G26" i="6"/>
  <c r="D26" i="6"/>
  <c r="M25" i="6"/>
  <c r="J25" i="6"/>
  <c r="I25" i="6"/>
  <c r="H25" i="6"/>
  <c r="G25" i="6"/>
  <c r="D25" i="6"/>
  <c r="M24" i="6"/>
  <c r="I24" i="6"/>
  <c r="J24" i="6" s="1"/>
  <c r="H24" i="6"/>
  <c r="G24" i="6"/>
  <c r="D24" i="6"/>
  <c r="M23" i="6"/>
  <c r="I23" i="6"/>
  <c r="H23" i="6"/>
  <c r="J23" i="6" s="1"/>
  <c r="G23" i="6"/>
  <c r="D23" i="6"/>
  <c r="M22" i="6"/>
  <c r="J22" i="6"/>
  <c r="I22" i="6"/>
  <c r="H22" i="6"/>
  <c r="G22" i="6"/>
  <c r="D22" i="6"/>
  <c r="M21" i="6"/>
  <c r="I21" i="6"/>
  <c r="H21" i="6"/>
  <c r="J21" i="6" s="1"/>
  <c r="G21" i="6"/>
  <c r="D21" i="6"/>
  <c r="M20" i="6"/>
  <c r="I20" i="6"/>
  <c r="H20" i="6"/>
  <c r="J20" i="6" s="1"/>
  <c r="G20" i="6"/>
  <c r="D20" i="6"/>
  <c r="M19" i="6"/>
  <c r="I19" i="6"/>
  <c r="H19" i="6"/>
  <c r="J19" i="6" s="1"/>
  <c r="G19" i="6"/>
  <c r="D19" i="6"/>
  <c r="M18" i="6"/>
  <c r="J18" i="6"/>
  <c r="I18" i="6"/>
  <c r="H18" i="6"/>
  <c r="G18" i="6"/>
  <c r="D18" i="6"/>
  <c r="M17" i="6"/>
  <c r="J17" i="6"/>
  <c r="I17" i="6"/>
  <c r="H17" i="6"/>
  <c r="G17" i="6"/>
  <c r="D17" i="6"/>
  <c r="M16" i="6"/>
  <c r="I16" i="6"/>
  <c r="J16" i="6" s="1"/>
  <c r="H16" i="6"/>
  <c r="G16" i="6"/>
  <c r="D16" i="6"/>
  <c r="M15" i="6"/>
  <c r="I15" i="6"/>
  <c r="H15" i="6"/>
  <c r="J15" i="6" s="1"/>
  <c r="G15" i="6"/>
  <c r="D15" i="6"/>
  <c r="M14" i="6"/>
  <c r="J14" i="6"/>
  <c r="I14" i="6"/>
  <c r="H14" i="6"/>
  <c r="G14" i="6"/>
  <c r="D14" i="6"/>
  <c r="M13" i="6"/>
  <c r="M40" i="6" s="1"/>
  <c r="I13" i="6"/>
  <c r="I40" i="6" s="1"/>
  <c r="H13" i="6"/>
  <c r="H40" i="6" s="1"/>
  <c r="G13" i="6"/>
  <c r="G40" i="6" s="1"/>
  <c r="D13" i="6"/>
  <c r="M12" i="6"/>
  <c r="M39" i="6" s="1"/>
  <c r="I12" i="6"/>
  <c r="I39" i="6" s="1"/>
  <c r="H12" i="6"/>
  <c r="J12" i="6" s="1"/>
  <c r="G12" i="6"/>
  <c r="D12" i="6"/>
  <c r="D39" i="6" s="1"/>
  <c r="M11" i="6"/>
  <c r="I11" i="6"/>
  <c r="H11" i="6"/>
  <c r="J11" i="6" s="1"/>
  <c r="G11" i="6"/>
  <c r="G38" i="6" s="1"/>
  <c r="G41" i="6" s="1"/>
  <c r="D11" i="6"/>
  <c r="M10" i="6"/>
  <c r="J10" i="6"/>
  <c r="I10" i="6"/>
  <c r="H10" i="6"/>
  <c r="G10" i="6"/>
  <c r="D10" i="6"/>
  <c r="M9" i="6"/>
  <c r="M38" i="6" s="1"/>
  <c r="M41" i="6" s="1"/>
  <c r="J9" i="6"/>
  <c r="I9" i="6"/>
  <c r="I38" i="6" s="1"/>
  <c r="H9" i="6"/>
  <c r="H38" i="6" s="1"/>
  <c r="G9" i="6"/>
  <c r="D9" i="6"/>
  <c r="D38" i="6" s="1"/>
  <c r="D41" i="6" s="1"/>
  <c r="E38" i="5"/>
  <c r="D38" i="5"/>
  <c r="E37" i="5"/>
  <c r="D37" i="5"/>
  <c r="C37" i="5"/>
  <c r="B37" i="5"/>
  <c r="E36" i="5"/>
  <c r="D36" i="5"/>
  <c r="C36" i="5"/>
  <c r="B36" i="5"/>
  <c r="E35" i="5"/>
  <c r="D35" i="5"/>
  <c r="C35" i="5"/>
  <c r="C38" i="5" s="1"/>
  <c r="B35" i="5"/>
  <c r="B38" i="5" s="1"/>
  <c r="L40" i="4"/>
  <c r="K40" i="4"/>
  <c r="F40" i="4"/>
  <c r="E40" i="4"/>
  <c r="C40" i="4"/>
  <c r="B40" i="4"/>
  <c r="L39" i="4"/>
  <c r="K39" i="4"/>
  <c r="F39" i="4"/>
  <c r="E39" i="4"/>
  <c r="C39" i="4"/>
  <c r="B39" i="4"/>
  <c r="L38" i="4"/>
  <c r="L41" i="4" s="1"/>
  <c r="K38" i="4"/>
  <c r="K41" i="4" s="1"/>
  <c r="F38" i="4"/>
  <c r="F41" i="4" s="1"/>
  <c r="E38" i="4"/>
  <c r="E41" i="4" s="1"/>
  <c r="C38" i="4"/>
  <c r="C41" i="4" s="1"/>
  <c r="B38" i="4"/>
  <c r="B41" i="4" s="1"/>
  <c r="M37" i="4"/>
  <c r="J37" i="4"/>
  <c r="I37" i="4"/>
  <c r="H37" i="4"/>
  <c r="G37" i="4"/>
  <c r="D37" i="4"/>
  <c r="M36" i="4"/>
  <c r="I36" i="4"/>
  <c r="H36" i="4"/>
  <c r="J36" i="4" s="1"/>
  <c r="G36" i="4"/>
  <c r="D36" i="4"/>
  <c r="M35" i="4"/>
  <c r="I35" i="4"/>
  <c r="H35" i="4"/>
  <c r="J35" i="4" s="1"/>
  <c r="D35" i="4"/>
  <c r="M34" i="4"/>
  <c r="I34" i="4"/>
  <c r="H34" i="4"/>
  <c r="J34" i="4" s="1"/>
  <c r="G34" i="4"/>
  <c r="D34" i="4"/>
  <c r="M33" i="4"/>
  <c r="I33" i="4"/>
  <c r="H33" i="4"/>
  <c r="J33" i="4" s="1"/>
  <c r="G33" i="4"/>
  <c r="D33" i="4"/>
  <c r="M32" i="4"/>
  <c r="I32" i="4"/>
  <c r="J32" i="4" s="1"/>
  <c r="H32" i="4"/>
  <c r="G32" i="4"/>
  <c r="D32" i="4"/>
  <c r="M31" i="4"/>
  <c r="I31" i="4"/>
  <c r="J31" i="4" s="1"/>
  <c r="H31" i="4"/>
  <c r="G31" i="4"/>
  <c r="D31" i="4"/>
  <c r="M30" i="4"/>
  <c r="I30" i="4"/>
  <c r="H30" i="4"/>
  <c r="H40" i="4" s="1"/>
  <c r="G30" i="4"/>
  <c r="D30" i="4"/>
  <c r="D40" i="4" s="1"/>
  <c r="M29" i="4"/>
  <c r="I29" i="4"/>
  <c r="H29" i="4"/>
  <c r="J29" i="4" s="1"/>
  <c r="G29" i="4"/>
  <c r="D29" i="4"/>
  <c r="D39" i="4" s="1"/>
  <c r="M28" i="4"/>
  <c r="I28" i="4"/>
  <c r="H28" i="4"/>
  <c r="J28" i="4" s="1"/>
  <c r="G28" i="4"/>
  <c r="D28" i="4"/>
  <c r="M27" i="4"/>
  <c r="I27" i="4"/>
  <c r="I39" i="4" s="1"/>
  <c r="H27" i="4"/>
  <c r="J27" i="4" s="1"/>
  <c r="G27" i="4"/>
  <c r="G39" i="4" s="1"/>
  <c r="D27" i="4"/>
  <c r="M26" i="4"/>
  <c r="I26" i="4"/>
  <c r="H26" i="4"/>
  <c r="J26" i="4" s="1"/>
  <c r="G26" i="4"/>
  <c r="D26" i="4"/>
  <c r="M25" i="4"/>
  <c r="I25" i="4"/>
  <c r="H25" i="4"/>
  <c r="J25" i="4" s="1"/>
  <c r="G25" i="4"/>
  <c r="D25" i="4"/>
  <c r="M24" i="4"/>
  <c r="I24" i="4"/>
  <c r="J24" i="4" s="1"/>
  <c r="H24" i="4"/>
  <c r="G24" i="4"/>
  <c r="D24" i="4"/>
  <c r="M23" i="4"/>
  <c r="I23" i="4"/>
  <c r="J23" i="4" s="1"/>
  <c r="H23" i="4"/>
  <c r="G23" i="4"/>
  <c r="D23" i="4"/>
  <c r="M22" i="4"/>
  <c r="I22" i="4"/>
  <c r="H22" i="4"/>
  <c r="J22" i="4" s="1"/>
  <c r="G22" i="4"/>
  <c r="D22" i="4"/>
  <c r="M21" i="4"/>
  <c r="I21" i="4"/>
  <c r="H21" i="4"/>
  <c r="J21" i="4" s="1"/>
  <c r="G21" i="4"/>
  <c r="D21" i="4"/>
  <c r="M20" i="4"/>
  <c r="I20" i="4"/>
  <c r="H20" i="4"/>
  <c r="J20" i="4" s="1"/>
  <c r="G20" i="4"/>
  <c r="D20" i="4"/>
  <c r="M19" i="4"/>
  <c r="I19" i="4"/>
  <c r="H19" i="4"/>
  <c r="J19" i="4" s="1"/>
  <c r="G19" i="4"/>
  <c r="D19" i="4"/>
  <c r="M18" i="4"/>
  <c r="I18" i="4"/>
  <c r="H18" i="4"/>
  <c r="J18" i="4" s="1"/>
  <c r="G18" i="4"/>
  <c r="D18" i="4"/>
  <c r="M17" i="4"/>
  <c r="I17" i="4"/>
  <c r="H17" i="4"/>
  <c r="J17" i="4" s="1"/>
  <c r="G17" i="4"/>
  <c r="D17" i="4"/>
  <c r="M16" i="4"/>
  <c r="I16" i="4"/>
  <c r="J16" i="4" s="1"/>
  <c r="H16" i="4"/>
  <c r="G16" i="4"/>
  <c r="D16" i="4"/>
  <c r="M15" i="4"/>
  <c r="I15" i="4"/>
  <c r="J15" i="4" s="1"/>
  <c r="H15" i="4"/>
  <c r="G15" i="4"/>
  <c r="D15" i="4"/>
  <c r="M14" i="4"/>
  <c r="I14" i="4"/>
  <c r="H14" i="4"/>
  <c r="J14" i="4" s="1"/>
  <c r="G14" i="4"/>
  <c r="D14" i="4"/>
  <c r="M13" i="4"/>
  <c r="M40" i="4" s="1"/>
  <c r="I13" i="4"/>
  <c r="I40" i="4" s="1"/>
  <c r="H13" i="4"/>
  <c r="J13" i="4" s="1"/>
  <c r="G13" i="4"/>
  <c r="G40" i="4" s="1"/>
  <c r="D13" i="4"/>
  <c r="M12" i="4"/>
  <c r="M39" i="4" s="1"/>
  <c r="I12" i="4"/>
  <c r="H12" i="4"/>
  <c r="J12" i="4" s="1"/>
  <c r="G12" i="4"/>
  <c r="D12" i="4"/>
  <c r="M11" i="4"/>
  <c r="I11" i="4"/>
  <c r="H11" i="4"/>
  <c r="J11" i="4" s="1"/>
  <c r="G11" i="4"/>
  <c r="D11" i="4"/>
  <c r="M10" i="4"/>
  <c r="M38" i="4" s="1"/>
  <c r="I10" i="4"/>
  <c r="H10" i="4"/>
  <c r="J10" i="4" s="1"/>
  <c r="G10" i="4"/>
  <c r="D10" i="4"/>
  <c r="M9" i="4"/>
  <c r="I9" i="4"/>
  <c r="I38" i="4" s="1"/>
  <c r="I41" i="4" s="1"/>
  <c r="H9" i="4"/>
  <c r="J9" i="4" s="1"/>
  <c r="G9" i="4"/>
  <c r="G38" i="4" s="1"/>
  <c r="D9" i="4"/>
  <c r="D38" i="4" s="1"/>
  <c r="E37" i="3"/>
  <c r="D37" i="3"/>
  <c r="C37" i="3"/>
  <c r="B37" i="3"/>
  <c r="E36" i="3"/>
  <c r="D36" i="3"/>
  <c r="C36" i="3"/>
  <c r="B36" i="3"/>
  <c r="E35" i="3"/>
  <c r="E38" i="3" s="1"/>
  <c r="D35" i="3"/>
  <c r="D38" i="3" s="1"/>
  <c r="C35" i="3"/>
  <c r="C38" i="3" s="1"/>
  <c r="B35" i="3"/>
  <c r="B38" i="3" s="1"/>
  <c r="L40" i="2"/>
  <c r="K40" i="2"/>
  <c r="H40" i="2"/>
  <c r="F40" i="2"/>
  <c r="E40" i="2"/>
  <c r="C40" i="2"/>
  <c r="C41" i="2" s="1"/>
  <c r="B40" i="2"/>
  <c r="L39" i="2"/>
  <c r="K39" i="2"/>
  <c r="F39" i="2"/>
  <c r="E39" i="2"/>
  <c r="C39" i="2"/>
  <c r="B39" i="2"/>
  <c r="L38" i="2"/>
  <c r="L41" i="2" s="1"/>
  <c r="K38" i="2"/>
  <c r="K41" i="2" s="1"/>
  <c r="F38" i="2"/>
  <c r="F41" i="2" s="1"/>
  <c r="E38" i="2"/>
  <c r="E41" i="2" s="1"/>
  <c r="C38" i="2"/>
  <c r="B38" i="2"/>
  <c r="B41" i="2" s="1"/>
  <c r="M37" i="2"/>
  <c r="I37" i="2"/>
  <c r="H37" i="2"/>
  <c r="J37" i="2" s="1"/>
  <c r="G37" i="2"/>
  <c r="D37" i="2"/>
  <c r="M36" i="2"/>
  <c r="I36" i="2"/>
  <c r="H36" i="2"/>
  <c r="J36" i="2" s="1"/>
  <c r="G36" i="2"/>
  <c r="D36" i="2"/>
  <c r="M35" i="2"/>
  <c r="J35" i="2"/>
  <c r="I35" i="2"/>
  <c r="H35" i="2"/>
  <c r="G35" i="2"/>
  <c r="D35" i="2"/>
  <c r="M34" i="2"/>
  <c r="I34" i="2"/>
  <c r="H34" i="2"/>
  <c r="J34" i="2" s="1"/>
  <c r="G34" i="2"/>
  <c r="D34" i="2"/>
  <c r="M33" i="2"/>
  <c r="I33" i="2"/>
  <c r="J33" i="2" s="1"/>
  <c r="H33" i="2"/>
  <c r="G33" i="2"/>
  <c r="D33" i="2"/>
  <c r="M32" i="2"/>
  <c r="I32" i="2"/>
  <c r="H32" i="2"/>
  <c r="J32" i="2" s="1"/>
  <c r="G32" i="2"/>
  <c r="D32" i="2"/>
  <c r="M31" i="2"/>
  <c r="I31" i="2"/>
  <c r="J31" i="2" s="1"/>
  <c r="H31" i="2"/>
  <c r="G31" i="2"/>
  <c r="D31" i="2"/>
  <c r="M30" i="2"/>
  <c r="I30" i="2"/>
  <c r="H30" i="2"/>
  <c r="J30" i="2" s="1"/>
  <c r="G30" i="2"/>
  <c r="D30" i="2"/>
  <c r="M29" i="2"/>
  <c r="I29" i="2"/>
  <c r="H29" i="2"/>
  <c r="J29" i="2" s="1"/>
  <c r="G29" i="2"/>
  <c r="D29" i="2"/>
  <c r="D39" i="2" s="1"/>
  <c r="M28" i="2"/>
  <c r="I28" i="2"/>
  <c r="H28" i="2"/>
  <c r="J28" i="2" s="1"/>
  <c r="G28" i="2"/>
  <c r="D28" i="2"/>
  <c r="M27" i="2"/>
  <c r="J27" i="2"/>
  <c r="I27" i="2"/>
  <c r="H27" i="2"/>
  <c r="G27" i="2"/>
  <c r="D27" i="2"/>
  <c r="M26" i="2"/>
  <c r="I26" i="2"/>
  <c r="H26" i="2"/>
  <c r="J26" i="2" s="1"/>
  <c r="G26" i="2"/>
  <c r="D26" i="2"/>
  <c r="M25" i="2"/>
  <c r="I25" i="2"/>
  <c r="J25" i="2" s="1"/>
  <c r="H25" i="2"/>
  <c r="G25" i="2"/>
  <c r="D25" i="2"/>
  <c r="M24" i="2"/>
  <c r="I24" i="2"/>
  <c r="H24" i="2"/>
  <c r="J24" i="2" s="1"/>
  <c r="G24" i="2"/>
  <c r="D24" i="2"/>
  <c r="M23" i="2"/>
  <c r="I23" i="2"/>
  <c r="J23" i="2" s="1"/>
  <c r="H23" i="2"/>
  <c r="G23" i="2"/>
  <c r="D23" i="2"/>
  <c r="M22" i="2"/>
  <c r="I22" i="2"/>
  <c r="H22" i="2"/>
  <c r="J22" i="2" s="1"/>
  <c r="G22" i="2"/>
  <c r="D22" i="2"/>
  <c r="M21" i="2"/>
  <c r="I21" i="2"/>
  <c r="H21" i="2"/>
  <c r="J21" i="2" s="1"/>
  <c r="G21" i="2"/>
  <c r="D21" i="2"/>
  <c r="M20" i="2"/>
  <c r="I20" i="2"/>
  <c r="H20" i="2"/>
  <c r="J20" i="2" s="1"/>
  <c r="G20" i="2"/>
  <c r="D20" i="2"/>
  <c r="M19" i="2"/>
  <c r="J19" i="2"/>
  <c r="I19" i="2"/>
  <c r="H19" i="2"/>
  <c r="G19" i="2"/>
  <c r="D19" i="2"/>
  <c r="M18" i="2"/>
  <c r="I18" i="2"/>
  <c r="H18" i="2"/>
  <c r="J18" i="2" s="1"/>
  <c r="G18" i="2"/>
  <c r="D18" i="2"/>
  <c r="M17" i="2"/>
  <c r="I17" i="2"/>
  <c r="J17" i="2" s="1"/>
  <c r="H17" i="2"/>
  <c r="G17" i="2"/>
  <c r="D17" i="2"/>
  <c r="M16" i="2"/>
  <c r="I16" i="2"/>
  <c r="H16" i="2"/>
  <c r="J16" i="2" s="1"/>
  <c r="G16" i="2"/>
  <c r="D16" i="2"/>
  <c r="M15" i="2"/>
  <c r="M38" i="2" s="1"/>
  <c r="J15" i="2"/>
  <c r="I15" i="2"/>
  <c r="H15" i="2"/>
  <c r="G15" i="2"/>
  <c r="D15" i="2"/>
  <c r="M14" i="2"/>
  <c r="I14" i="2"/>
  <c r="H14" i="2"/>
  <c r="J14" i="2" s="1"/>
  <c r="G14" i="2"/>
  <c r="D14" i="2"/>
  <c r="M13" i="2"/>
  <c r="M40" i="2" s="1"/>
  <c r="I13" i="2"/>
  <c r="I40" i="2" s="1"/>
  <c r="H13" i="2"/>
  <c r="J13" i="2" s="1"/>
  <c r="G13" i="2"/>
  <c r="G40" i="2" s="1"/>
  <c r="D13" i="2"/>
  <c r="D40" i="2" s="1"/>
  <c r="M12" i="2"/>
  <c r="M39" i="2" s="1"/>
  <c r="I12" i="2"/>
  <c r="I39" i="2" s="1"/>
  <c r="H12" i="2"/>
  <c r="J12" i="2" s="1"/>
  <c r="G12" i="2"/>
  <c r="G39" i="2" s="1"/>
  <c r="D12" i="2"/>
  <c r="M11" i="2"/>
  <c r="J11" i="2"/>
  <c r="I11" i="2"/>
  <c r="H11" i="2"/>
  <c r="G11" i="2"/>
  <c r="D11" i="2"/>
  <c r="M10" i="2"/>
  <c r="I10" i="2"/>
  <c r="H10" i="2"/>
  <c r="H38" i="2" s="1"/>
  <c r="G10" i="2"/>
  <c r="G38" i="2" s="1"/>
  <c r="D10" i="2"/>
  <c r="M9" i="2"/>
  <c r="I9" i="2"/>
  <c r="I38" i="2" s="1"/>
  <c r="H9" i="2"/>
  <c r="G9" i="2"/>
  <c r="D9" i="2"/>
  <c r="D38" i="2" s="1"/>
  <c r="D41" i="2" s="1"/>
  <c r="B37" i="1"/>
  <c r="E36" i="1"/>
  <c r="D36" i="1"/>
  <c r="C36" i="1"/>
  <c r="B36" i="1"/>
  <c r="E35" i="1"/>
  <c r="E37" i="1" s="1"/>
  <c r="D35" i="1"/>
  <c r="C35" i="1"/>
  <c r="C37" i="1" s="1"/>
  <c r="B35" i="1"/>
  <c r="E34" i="1"/>
  <c r="D34" i="1"/>
  <c r="D37" i="1" s="1"/>
  <c r="C34" i="1"/>
  <c r="B34" i="1"/>
  <c r="J38" i="8" l="1"/>
  <c r="D42" i="8"/>
  <c r="G42" i="8"/>
  <c r="H38" i="8"/>
  <c r="H42" i="8" s="1"/>
  <c r="J13" i="8"/>
  <c r="J41" i="8" s="1"/>
  <c r="I38" i="8"/>
  <c r="I42" i="8" s="1"/>
  <c r="J26" i="8"/>
  <c r="J40" i="8" s="1"/>
  <c r="I41" i="6"/>
  <c r="J39" i="6"/>
  <c r="J38" i="6"/>
  <c r="J13" i="6"/>
  <c r="J40" i="6" s="1"/>
  <c r="H39" i="6"/>
  <c r="H41" i="6" s="1"/>
  <c r="M41" i="4"/>
  <c r="D41" i="4"/>
  <c r="G41" i="4"/>
  <c r="J39" i="4"/>
  <c r="J38" i="4"/>
  <c r="H39" i="4"/>
  <c r="J30" i="4"/>
  <c r="J40" i="4" s="1"/>
  <c r="H38" i="4"/>
  <c r="H41" i="4" s="1"/>
  <c r="J39" i="2"/>
  <c r="G41" i="2"/>
  <c r="I41" i="2"/>
  <c r="M41" i="2"/>
  <c r="J40" i="2"/>
  <c r="H39" i="2"/>
  <c r="H41" i="2" s="1"/>
  <c r="J9" i="2"/>
  <c r="J10" i="2"/>
  <c r="J42" i="8" l="1"/>
  <c r="J41" i="6"/>
  <c r="J41" i="4"/>
  <c r="J38" i="2"/>
  <c r="J41" i="2" s="1"/>
</calcChain>
</file>

<file path=xl/sharedStrings.xml><?xml version="1.0" encoding="utf-8"?>
<sst xmlns="http://schemas.openxmlformats.org/spreadsheetml/2006/main" count="376" uniqueCount="82">
  <si>
    <t>JADUAL 4.4: JUMLAH PENUMPANG YANG DIKENDALIKAN MENGIKUT LAPANGAN TERBANG (TIDAK TERMASUK PENUMPANG TRANSIT), MALAYSIA, SUKU KEEMPAT, 2022</t>
  </si>
  <si>
    <t>Table 4.4: Total Passengers Handled by Airports (Excluding Transit Passengers), Malaysia, Fourth Quarter, 2022</t>
  </si>
  <si>
    <r>
      <t xml:space="preserve">LAPANGAN TERBANG </t>
    </r>
    <r>
      <rPr>
        <i/>
        <sz val="10"/>
        <rFont val="Arial"/>
        <family val="2"/>
      </rPr>
      <t>Airport</t>
    </r>
  </si>
  <si>
    <r>
      <t xml:space="preserve">SUKU PERTAMA </t>
    </r>
    <r>
      <rPr>
        <i/>
        <sz val="10"/>
        <rFont val="Arial"/>
        <family val="2"/>
      </rPr>
      <t>First Quarter</t>
    </r>
  </si>
  <si>
    <r>
      <t xml:space="preserve">SUKU KEDUA </t>
    </r>
    <r>
      <rPr>
        <i/>
        <sz val="10"/>
        <rFont val="Arial"/>
        <family val="2"/>
      </rPr>
      <t>Second Quarter</t>
    </r>
  </si>
  <si>
    <r>
      <t xml:space="preserve">SUKU KETIGA </t>
    </r>
    <r>
      <rPr>
        <i/>
        <sz val="10"/>
        <rFont val="Arial"/>
        <family val="2"/>
      </rPr>
      <t>Third Quarter</t>
    </r>
  </si>
  <si>
    <r>
      <t xml:space="preserve">SUKU KEEMPAT </t>
    </r>
    <r>
      <rPr>
        <i/>
        <sz val="10"/>
        <rFont val="Arial"/>
        <family val="2"/>
      </rPr>
      <t>Fourth Quarter</t>
    </r>
  </si>
  <si>
    <t>KLIA</t>
  </si>
  <si>
    <t>KLIA2</t>
  </si>
  <si>
    <t xml:space="preserve">PULAU PINANG </t>
  </si>
  <si>
    <t>KOTA KINABALU</t>
  </si>
  <si>
    <t>KUCHING</t>
  </si>
  <si>
    <t>LANGKAWI</t>
  </si>
  <si>
    <t>JOHOR BAHRU</t>
  </si>
  <si>
    <t>KOTA BHARU</t>
  </si>
  <si>
    <t>IPOH</t>
  </si>
  <si>
    <t>KUALA TERENGGANU</t>
  </si>
  <si>
    <t>ALOR SETAR</t>
  </si>
  <si>
    <t>MELAKA</t>
  </si>
  <si>
    <t>SUBANG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</si>
  <si>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</si>
  <si>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</si>
  <si>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</si>
  <si>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</si>
  <si>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</si>
  <si>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</si>
  <si>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</si>
  <si>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</si>
  <si>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</si>
  <si>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</si>
  <si>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</si>
  <si>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</si>
  <si>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</si>
  <si>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MUKAH</t>
  </si>
  <si>
    <t>STOL SABAH</t>
  </si>
  <si>
    <t>STOL SARAWAK</t>
  </si>
  <si>
    <r>
      <t>SEMENANJUNG</t>
    </r>
    <r>
      <rPr>
        <sz val="11"/>
        <color theme="1"/>
        <rFont val="Calibri"/>
        <family val="2"/>
        <scheme val="minor"/>
      </rPr>
      <t xml:space="preserve">                     </t>
    </r>
    <r>
      <rPr>
        <i/>
        <sz val="10"/>
        <rFont val="Arial"/>
        <family val="2"/>
      </rPr>
      <t xml:space="preserve">Peninsular    </t>
    </r>
    <r>
      <rPr>
        <sz val="11"/>
        <color theme="1"/>
        <rFont val="Calibri"/>
        <family val="2"/>
        <scheme val="minor"/>
      </rPr>
      <t xml:space="preserve">
</t>
    </r>
  </si>
  <si>
    <t xml:space="preserve">SABAH </t>
  </si>
  <si>
    <t>SARAWAK</t>
  </si>
  <si>
    <r>
      <t xml:space="preserve">JUMLAH                        </t>
    </r>
    <r>
      <rPr>
        <i/>
        <sz val="10"/>
        <rFont val="Arial"/>
        <family val="2"/>
      </rPr>
      <t xml:space="preserve">Total         </t>
    </r>
    <r>
      <rPr>
        <b/>
        <sz val="10"/>
        <rFont val="Arial"/>
        <family val="2"/>
      </rPr>
      <t xml:space="preserve">     
</t>
    </r>
    <r>
      <rPr>
        <i/>
        <sz val="10"/>
        <rFont val="Arial"/>
        <family val="2"/>
      </rPr>
      <t/>
    </r>
  </si>
  <si>
    <r>
      <t xml:space="preserve">SUMBER/ </t>
    </r>
    <r>
      <rPr>
        <i/>
        <sz val="10"/>
        <rFont val="Arial"/>
        <family val="2"/>
      </rPr>
      <t>Source</t>
    </r>
    <r>
      <rPr>
        <b/>
        <sz val="10"/>
        <rFont val="Arial"/>
        <family val="2"/>
      </rPr>
      <t>: MALAYSIA AIRPORTS HOLDINGS BERHAD (MAHB), SENAI AIRPORT TERMINAL SERVICES (SATS)</t>
    </r>
  </si>
  <si>
    <t>JADUAL 4.5: JUMLAH PENUMPANG YANG DIKENDALIKAN MENGIKUT LAPANGAN TERBANG, MALAYSIA, SUKU KEEMPAT, 2022</t>
  </si>
  <si>
    <t>Table 4.5: Total Passengers Handled by Airports, Malaysia, Fourth Quarter, 2022</t>
  </si>
  <si>
    <r>
      <t>LAPANGAN TERBANG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rFont val="Arial"/>
        <family val="2"/>
      </rPr>
      <t>Airports</t>
    </r>
  </si>
  <si>
    <r>
      <t xml:space="preserve">DALAM NEGERI </t>
    </r>
    <r>
      <rPr>
        <sz val="11"/>
        <color theme="1"/>
        <rFont val="Calibri"/>
        <family val="2"/>
        <scheme val="minor"/>
      </rPr>
      <t xml:space="preserve">                              
</t>
    </r>
    <r>
      <rPr>
        <i/>
        <sz val="10"/>
        <rFont val="Arial"/>
        <family val="2"/>
      </rPr>
      <t>Domestic</t>
    </r>
  </si>
  <si>
    <r>
      <t xml:space="preserve">ANTARABANGSA </t>
    </r>
    <r>
      <rPr>
        <sz val="11"/>
        <color theme="1"/>
        <rFont val="Calibri"/>
        <family val="2"/>
        <scheme val="minor"/>
      </rPr>
      <t xml:space="preserve">                             </t>
    </r>
    <r>
      <rPr>
        <i/>
        <sz val="10"/>
        <rFont val="Arial"/>
        <family val="2"/>
      </rPr>
      <t xml:space="preserve"> 
International</t>
    </r>
  </si>
  <si>
    <r>
      <t>JUMLAH</t>
    </r>
    <r>
      <rPr>
        <sz val="11"/>
        <color theme="1"/>
        <rFont val="Calibri"/>
        <family val="2"/>
        <scheme val="minor"/>
      </rPr>
      <t xml:space="preserve">                                                         
</t>
    </r>
    <r>
      <rPr>
        <i/>
        <sz val="10"/>
        <rFont val="Arial"/>
        <family val="2"/>
      </rPr>
      <t>Total</t>
    </r>
  </si>
  <si>
    <r>
      <t xml:space="preserve">TRANSIT                               </t>
    </r>
    <r>
      <rPr>
        <sz val="11"/>
        <color theme="1"/>
        <rFont val="Calibri"/>
        <family val="2"/>
        <scheme val="minor"/>
      </rPr>
      <t xml:space="preserve">                          
</t>
    </r>
    <r>
      <rPr>
        <i/>
        <sz val="10"/>
        <rFont val="Arial"/>
        <family val="2"/>
      </rPr>
      <t>Transit</t>
    </r>
  </si>
  <si>
    <r>
      <t>KETIBAAN</t>
    </r>
    <r>
      <rPr>
        <i/>
        <sz val="10"/>
        <rFont val="Arial"/>
        <family val="2"/>
      </rPr>
      <t xml:space="preserve"> 
Arrival</t>
    </r>
  </si>
  <si>
    <r>
      <t>BERLEPAS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rFont val="Arial"/>
        <family val="2"/>
      </rPr>
      <t>Departure</t>
    </r>
  </si>
  <si>
    <r>
      <t>JUMLAH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rFont val="Arial"/>
        <family val="2"/>
      </rPr>
      <t>Total</t>
    </r>
  </si>
  <si>
    <r>
      <t>DALAM NEGERI</t>
    </r>
    <r>
      <rPr>
        <i/>
        <sz val="10"/>
        <rFont val="Arial"/>
        <family val="2"/>
      </rPr>
      <t xml:space="preserve"> 
Domestic</t>
    </r>
  </si>
  <si>
    <r>
      <t>ANTARABANGSA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rFont val="Arial"/>
        <family val="2"/>
      </rPr>
      <t>International</t>
    </r>
  </si>
  <si>
    <t xml:space="preserve">KLIA2 </t>
  </si>
  <si>
    <r>
      <t>SEMENANJUNG</t>
    </r>
    <r>
      <rPr>
        <sz val="11"/>
        <color theme="1"/>
        <rFont val="Calibri"/>
        <family val="2"/>
        <scheme val="minor"/>
      </rPr>
      <t xml:space="preserve">                         </t>
    </r>
    <r>
      <rPr>
        <i/>
        <sz val="10"/>
        <rFont val="Arial"/>
        <family val="2"/>
      </rPr>
      <t>Peninsular</t>
    </r>
  </si>
  <si>
    <r>
      <t xml:space="preserve">JUMLAH                                     
</t>
    </r>
    <r>
      <rPr>
        <i/>
        <sz val="10"/>
        <rFont val="Arial"/>
        <family val="2"/>
      </rPr>
      <t>Total</t>
    </r>
    <r>
      <rPr>
        <b/>
        <sz val="10"/>
        <rFont val="Arial"/>
        <family val="2"/>
      </rPr>
      <t xml:space="preserve"> </t>
    </r>
  </si>
  <si>
    <t>JADUAL 4.6: JUMLAH KARGO YANG DIKENDALIKAN MENGIKUT LAPANGAN TERBANG (TIDAK TERMASUK KARGO TRANSIT), MALAYSIA, SUKU KEEMPAT, 2022</t>
  </si>
  <si>
    <t>Table 4.6: Total Cargo Handled by Airports (Excluding Cargo in Transit), Malaysia, Fourth Quarter, 2022</t>
  </si>
  <si>
    <t>KILOGRAM (KG)</t>
  </si>
  <si>
    <r>
      <t>SEMENANJUNG</t>
    </r>
    <r>
      <rPr>
        <sz val="11"/>
        <color theme="1"/>
        <rFont val="Calibri"/>
        <family val="2"/>
        <scheme val="minor"/>
      </rPr>
      <t xml:space="preserve">                         
</t>
    </r>
    <r>
      <rPr>
        <i/>
        <sz val="10"/>
        <rFont val="Arial"/>
        <family val="2"/>
      </rPr>
      <t>Peninsular</t>
    </r>
  </si>
  <si>
    <r>
      <t xml:space="preserve">JUMLAH                                     
</t>
    </r>
    <r>
      <rPr>
        <i/>
        <sz val="10"/>
        <rFont val="Arial"/>
        <family val="2"/>
      </rPr>
      <t>Total</t>
    </r>
    <r>
      <rPr>
        <b/>
        <i/>
        <sz val="10"/>
        <rFont val="Arial"/>
        <family val="2"/>
      </rPr>
      <t xml:space="preserve"> </t>
    </r>
  </si>
  <si>
    <t>JADUAL 4.7: JUMLAH KARGO YANG DIKENDALIKAN MENGIKUT LAPANGAN TERBANG, MALAYSIA, SUKU KEEMPAT, 2022</t>
  </si>
  <si>
    <t>Table 4.7: Total Cargo Handled by Airports, Malaysia, Fourth Quarter, 2022</t>
  </si>
  <si>
    <r>
      <t>DIHANTAR</t>
    </r>
    <r>
      <rPr>
        <i/>
        <sz val="10"/>
        <rFont val="Arial"/>
        <family val="2"/>
      </rPr>
      <t xml:space="preserve"> 
Unloaded</t>
    </r>
  </si>
  <si>
    <r>
      <t>DIANGKUT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rFont val="Arial"/>
        <family val="2"/>
      </rPr>
      <t>Loaded</t>
    </r>
  </si>
  <si>
    <r>
      <t>ANTARA-BANGSA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rFont val="Arial"/>
        <family val="2"/>
      </rPr>
      <t>International</t>
    </r>
  </si>
  <si>
    <t>JADUAL 4.8: JUMLAH MEL YANG DIKENDALIKAN MENGIKUT LAPANGAN TERBANG (TIDAK TERMASUK MEL TRANSIT), MALAYSIA, SUKU KEEMPAT, 2022</t>
  </si>
  <si>
    <t>Table 4.8: Total Mail Handled by Airports (Excluding Mel in Transit), Malaysia, Fourth Quarter, 2022</t>
  </si>
  <si>
    <r>
      <t xml:space="preserve">LAPANGAN TERBANG
</t>
    </r>
    <r>
      <rPr>
        <i/>
        <sz val="10"/>
        <rFont val="Arial"/>
        <family val="2"/>
      </rPr>
      <t xml:space="preserve"> Airports</t>
    </r>
  </si>
  <si>
    <r>
      <t xml:space="preserve">SUKU KETIGA     </t>
    </r>
    <r>
      <rPr>
        <i/>
        <sz val="10"/>
        <rFont val="Arial"/>
        <family val="2"/>
      </rPr>
      <t>Third Quarter</t>
    </r>
  </si>
  <si>
    <r>
      <t xml:space="preserve">SUKU KEEMPAT     </t>
    </r>
    <r>
      <rPr>
        <i/>
        <sz val="10"/>
        <rFont val="Arial"/>
        <family val="2"/>
      </rPr>
      <t>Fourth Quarter</t>
    </r>
  </si>
  <si>
    <r>
      <rPr>
        <b/>
        <sz val="10"/>
        <rFont val="Arial"/>
        <family val="2"/>
      </rPr>
      <t>SUMBER/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rFont val="Arial"/>
        <family val="2"/>
      </rPr>
      <t>Source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0"/>
        <rFont val="Arial"/>
        <family val="2"/>
      </rPr>
      <t>MALAYSIA AIRPORTS HOLDINGS BERHAD (MAHB)</t>
    </r>
  </si>
  <si>
    <t>JADUAL 4.9: JUMLAH MEL YANG DIKENDALIKAN MENGIKUT LAPANGAN TERBANG, MALAYSIA, SUKU KEEMPAT, 2022</t>
  </si>
  <si>
    <t>Table 4.9: Total Mail Handled by Airports, Malaysia, Fourth Quarter, 2022</t>
  </si>
  <si>
    <r>
      <t xml:space="preserve">SUMBER/ </t>
    </r>
    <r>
      <rPr>
        <i/>
        <sz val="10"/>
        <rFont val="Arial"/>
        <family val="2"/>
      </rPr>
      <t>Source</t>
    </r>
    <r>
      <rPr>
        <b/>
        <sz val="10"/>
        <rFont val="Arial"/>
        <family val="2"/>
      </rPr>
      <t>: MALAYSIA AIRPORTS HOLDINGS BERHAD (MAHB)</t>
    </r>
  </si>
  <si>
    <t>JADUAL 4.10: JUMLAH PERGERAKAN PESAWAT PERDAGANGAN YANG DIKENDALIKAN MENGIKUT LAPANGAN TERBANG, MALAYSIA, SUKU KEEMPAT, 2022</t>
  </si>
  <si>
    <t>Table 4.10: Total Commercial Aircraft Movements Handled by Airports, Malaysia, Fourth Quarter, 2022</t>
  </si>
  <si>
    <r>
      <rPr>
        <b/>
        <sz val="10"/>
        <rFont val="Arial"/>
        <family val="2"/>
      </rPr>
      <t>SUMBER/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rFont val="Arial"/>
        <family val="2"/>
      </rPr>
      <t>Source</t>
    </r>
    <r>
      <rPr>
        <b/>
        <sz val="10"/>
        <rFont val="Arial"/>
        <family val="2"/>
      </rPr>
      <t>: MALAYSIA AIRPORTS HOLDINGS BERHAD (MAHB), SENAI AIRPORT TERMINAL SERVICES (SATS)</t>
    </r>
  </si>
  <si>
    <t>JADUAL 4.11: JUMLAH PERGERAKKAN PESAWAT PERDAGANGAN YANG DIKENDALIKAN MENGIKUT LAPANGAN TERBANG, MALAYSIA, SUKU KEEMPAT, 2022</t>
  </si>
  <si>
    <t>Table 4.11: Total Commercial Aircraft Movements Handled by Airports, Malaysia, Fourth Quarter, 2022</t>
  </si>
  <si>
    <r>
      <t>BERJADUAL</t>
    </r>
    <r>
      <rPr>
        <i/>
        <sz val="10"/>
        <rFont val="Arial"/>
        <family val="2"/>
      </rPr>
      <t xml:space="preserve"> 
Scheduled</t>
    </r>
  </si>
  <si>
    <r>
      <t>TIDAK BERJADUAL</t>
    </r>
    <r>
      <rPr>
        <i/>
        <sz val="10"/>
        <rFont val="Arial"/>
        <family val="2"/>
      </rPr>
      <t xml:space="preserve"> 
Non Scheduled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</si>
</sst>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??_);_(@_)"/>
    <numFmt numFmtId="165" formatCode="_(* #,##0_);_(* \(#,##0\);_(* &quot;-&quot;_);_(@_)"/>
    <numFmt numFmtId="166" formatCode="_(* #,##0.00_);_(* \(#,##0.00\);_(* &quot;-&quot;??_);_(@_)"/>
    <numFmt numFmtId="167" formatCode="_-* #,##0_-;\-* #,##0_-;_-* &quot;-&quot;??_-;_-@_-"/>
    <numFmt numFmtId="168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0"/>
    <xf numFmtId="164" fontId="1" fillId="0" borderId="0"/>
  </cellStyleXfs>
  <cellXfs count="122">
    <xf numFmtId="0" fontId="0" fillId="0" borderId="0" xfId="0"/>
    <xf numFmtId="0" fontId="1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wrapText="1"/>
    </xf>
    <xf numFmtId="0" fontId="2" fillId="3" borderId="0" xfId="1" applyFont="1" applyFill="1" applyBorder="1" applyAlignment="1" applyProtection="1">
      <alignment horizontal="left" vertical="center" wrapText="1" indent="1"/>
    </xf>
    <xf numFmtId="164" fontId="1" fillId="3" borderId="0" xfId="1" applyNumberFormat="1" applyFont="1" applyFill="1" applyBorder="1" applyAlignment="1" applyProtection="1">
      <alignment vertical="center"/>
      <protection locked="0"/>
    </xf>
    <xf numFmtId="164" fontId="1" fillId="3" borderId="0" xfId="1" applyNumberFormat="1" applyFont="1" applyFill="1" applyBorder="1" applyProtection="1">
      <protection locked="0"/>
    </xf>
    <xf numFmtId="164" fontId="1" fillId="0" borderId="0" xfId="1" applyNumberFormat="1" applyFont="1" applyProtection="1">
      <protection locked="0"/>
    </xf>
    <xf numFmtId="0" fontId="2" fillId="3" borderId="0" xfId="1" applyFont="1" applyFill="1" applyBorder="1" applyAlignment="1" applyProtection="1">
      <alignment horizontal="left" wrapText="1" indent="1"/>
    </xf>
    <xf numFmtId="164" fontId="1" fillId="3" borderId="0" xfId="1" applyNumberFormat="1" applyFont="1" applyFill="1" applyBorder="1" applyAlignment="1" applyProtection="1">
      <alignment horizontal="center"/>
      <protection locked="0"/>
    </xf>
    <xf numFmtId="165" fontId="1" fillId="3" borderId="0" xfId="1" applyNumberFormat="1" applyFont="1" applyFill="1" applyBorder="1" applyAlignment="1" applyProtection="1">
      <alignment vertical="center" wrapText="1"/>
      <protection locked="0"/>
    </xf>
    <xf numFmtId="0" fontId="2" fillId="3" borderId="2" xfId="1" applyFont="1" applyFill="1" applyBorder="1" applyAlignment="1" applyProtection="1">
      <alignment horizontal="left" vertical="center" wrapText="1" indent="1"/>
    </xf>
    <xf numFmtId="165" fontId="2" fillId="3" borderId="2" xfId="1" applyNumberFormat="1" applyFont="1" applyFill="1" applyBorder="1" applyAlignment="1" applyProtection="1">
      <alignment vertical="center" wrapText="1"/>
    </xf>
    <xf numFmtId="165" fontId="2" fillId="3" borderId="0" xfId="1" applyNumberFormat="1" applyFont="1" applyFill="1" applyBorder="1" applyAlignment="1" applyProtection="1">
      <alignment vertical="center" wrapText="1"/>
    </xf>
    <xf numFmtId="0" fontId="2" fillId="3" borderId="1" xfId="1" applyFont="1" applyFill="1" applyBorder="1" applyAlignment="1" applyProtection="1">
      <alignment horizontal="left" vertical="center" wrapText="1" indent="1"/>
    </xf>
    <xf numFmtId="165" fontId="2" fillId="3" borderId="1" xfId="1" applyNumberFormat="1" applyFont="1" applyFill="1" applyBorder="1" applyAlignment="1" applyProtection="1">
      <alignment vertical="center" wrapText="1"/>
    </xf>
    <xf numFmtId="0" fontId="2" fillId="0" borderId="0" xfId="1" applyFont="1" applyProtection="1">
      <protection locked="0"/>
    </xf>
    <xf numFmtId="0" fontId="1" fillId="0" borderId="0" xfId="1" applyFont="1" applyAlignment="1" applyProtection="1">
      <protection locked="0"/>
    </xf>
    <xf numFmtId="0" fontId="3" fillId="0" borderId="0" xfId="1" applyFont="1" applyProtection="1">
      <protection locked="0"/>
    </xf>
    <xf numFmtId="164" fontId="1" fillId="3" borderId="0" xfId="2" applyNumberFormat="1" applyFont="1" applyFill="1" applyBorder="1" applyAlignment="1" applyProtection="1">
      <alignment vertical="center"/>
      <protection locked="0"/>
    </xf>
    <xf numFmtId="164" fontId="1" fillId="3" borderId="0" xfId="2" applyNumberFormat="1" applyFont="1" applyFill="1" applyBorder="1" applyAlignment="1" applyProtection="1">
      <alignment vertical="center"/>
    </xf>
    <xf numFmtId="164" fontId="1" fillId="3" borderId="0" xfId="2" applyNumberFormat="1" applyFont="1" applyFill="1" applyBorder="1" applyAlignment="1" applyProtection="1">
      <alignment horizontal="right" vertical="center"/>
    </xf>
    <xf numFmtId="164" fontId="4" fillId="3" borderId="0" xfId="2" applyNumberFormat="1" applyFont="1" applyFill="1" applyBorder="1" applyAlignment="1" applyProtection="1">
      <alignment horizontal="right" vertical="center"/>
    </xf>
    <xf numFmtId="164" fontId="2" fillId="3" borderId="2" xfId="2" applyNumberFormat="1" applyFont="1" applyFill="1" applyBorder="1" applyAlignment="1" applyProtection="1">
      <alignment horizontal="right" vertical="center" wrapText="1"/>
    </xf>
    <xf numFmtId="164" fontId="1" fillId="3" borderId="0" xfId="2" applyNumberFormat="1" applyFont="1" applyFill="1" applyBorder="1" applyAlignment="1" applyProtection="1">
      <alignment horizontal="right"/>
    </xf>
    <xf numFmtId="164" fontId="2" fillId="3" borderId="1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164" fontId="1" fillId="3" borderId="0" xfId="1" applyNumberFormat="1" applyFont="1" applyFill="1" applyBorder="1" applyAlignment="1" applyProtection="1">
      <protection locked="0"/>
    </xf>
    <xf numFmtId="166" fontId="1" fillId="0" borderId="0" xfId="1" applyNumberFormat="1" applyFont="1" applyProtection="1">
      <protection locked="0"/>
    </xf>
    <xf numFmtId="165" fontId="1" fillId="3" borderId="0" xfId="3" applyFont="1" applyFill="1" applyProtection="1">
      <protection locked="0"/>
    </xf>
    <xf numFmtId="164" fontId="1" fillId="3" borderId="0" xfId="1" applyNumberFormat="1" applyFont="1" applyFill="1" applyBorder="1" applyAlignment="1" applyProtection="1">
      <alignment horizontal="right"/>
      <protection locked="0"/>
    </xf>
    <xf numFmtId="165" fontId="1" fillId="3" borderId="0" xfId="1" applyNumberFormat="1" applyFont="1" applyFill="1" applyBorder="1" applyAlignment="1" applyProtection="1">
      <alignment vertical="center" wrapText="1"/>
    </xf>
    <xf numFmtId="167" fontId="1" fillId="3" borderId="0" xfId="2" applyNumberFormat="1" applyFont="1" applyFill="1" applyBorder="1" applyAlignment="1" applyProtection="1">
      <alignment vertical="center"/>
      <protection locked="0"/>
    </xf>
    <xf numFmtId="167" fontId="1" fillId="3" borderId="0" xfId="2" applyNumberFormat="1" applyFont="1" applyFill="1" applyBorder="1" applyAlignment="1" applyProtection="1">
      <alignment vertical="center"/>
    </xf>
    <xf numFmtId="167" fontId="1" fillId="3" borderId="0" xfId="2" applyNumberFormat="1" applyFont="1" applyFill="1" applyBorder="1" applyAlignment="1" applyProtection="1">
      <alignment horizontal="right"/>
    </xf>
    <xf numFmtId="167" fontId="4" fillId="3" borderId="0" xfId="2" applyNumberFormat="1" applyFont="1" applyFill="1" applyBorder="1" applyAlignment="1" applyProtection="1">
      <alignment horizontal="right"/>
    </xf>
    <xf numFmtId="164" fontId="1" fillId="3" borderId="0" xfId="2" applyNumberFormat="1" applyFont="1" applyFill="1" applyBorder="1" applyAlignment="1" applyProtection="1">
      <protection locked="0"/>
    </xf>
    <xf numFmtId="164" fontId="1" fillId="3" borderId="0" xfId="2" applyNumberFormat="1" applyFont="1" applyFill="1" applyBorder="1" applyAlignment="1" applyProtection="1"/>
    <xf numFmtId="0" fontId="6" fillId="0" borderId="0" xfId="1" applyFont="1" applyAlignment="1" applyProtection="1">
      <protection locked="0"/>
    </xf>
    <xf numFmtId="0" fontId="6" fillId="0" borderId="0" xfId="1" applyFont="1" applyProtection="1">
      <protection locked="0"/>
    </xf>
    <xf numFmtId="0" fontId="7" fillId="0" borderId="0" xfId="1" applyFont="1" applyProtection="1">
      <protection locked="0"/>
    </xf>
    <xf numFmtId="3" fontId="1" fillId="0" borderId="0" xfId="1" applyNumberFormat="1" applyFont="1" applyProtection="1">
      <protection locked="0"/>
    </xf>
    <xf numFmtId="10" fontId="1" fillId="0" borderId="0" xfId="1" applyNumberFormat="1" applyFont="1" applyProtection="1">
      <protection locked="0"/>
    </xf>
    <xf numFmtId="3" fontId="6" fillId="0" borderId="0" xfId="1" applyNumberFormat="1" applyFont="1" applyProtection="1">
      <protection locked="0"/>
    </xf>
    <xf numFmtId="167" fontId="7" fillId="0" borderId="0" xfId="2" applyNumberFormat="1" applyFont="1" applyProtection="1">
      <protection locked="0"/>
    </xf>
    <xf numFmtId="3" fontId="1" fillId="3" borderId="0" xfId="2" applyNumberFormat="1" applyFont="1" applyFill="1" applyBorder="1" applyAlignment="1" applyProtection="1">
      <protection locked="0"/>
    </xf>
    <xf numFmtId="164" fontId="6" fillId="0" borderId="0" xfId="1" applyNumberFormat="1" applyFont="1" applyAlignment="1" applyProtection="1">
      <protection locked="0"/>
    </xf>
    <xf numFmtId="167" fontId="6" fillId="0" borderId="0" xfId="1" applyNumberFormat="1" applyFont="1" applyAlignment="1" applyProtection="1">
      <protection locked="0"/>
    </xf>
    <xf numFmtId="164" fontId="2" fillId="3" borderId="2" xfId="2" applyNumberFormat="1" applyFont="1" applyFill="1" applyBorder="1" applyAlignment="1" applyProtection="1">
      <alignment vertical="center" wrapText="1"/>
    </xf>
    <xf numFmtId="164" fontId="2" fillId="3" borderId="0" xfId="2" applyNumberFormat="1" applyFont="1" applyFill="1" applyBorder="1" applyAlignment="1" applyProtection="1">
      <alignment horizontal="right"/>
    </xf>
    <xf numFmtId="164" fontId="2" fillId="3" borderId="0" xfId="2" applyNumberFormat="1" applyFont="1" applyFill="1" applyBorder="1" applyAlignment="1" applyProtection="1">
      <alignment horizontal="right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164" fontId="0" fillId="0" borderId="0" xfId="2" applyNumberFormat="1" applyFont="1" applyBorder="1" applyProtection="1">
      <protection locked="0"/>
    </xf>
    <xf numFmtId="164" fontId="1" fillId="0" borderId="0" xfId="1" applyNumberFormat="1" applyFont="1" applyBorder="1" applyProtection="1">
      <protection locked="0"/>
    </xf>
    <xf numFmtId="0" fontId="1" fillId="0" borderId="0" xfId="1" applyFont="1" applyBorder="1" applyProtection="1">
      <protection locked="0"/>
    </xf>
    <xf numFmtId="0" fontId="0" fillId="0" borderId="0" xfId="4" applyFont="1" applyProtection="1">
      <protection locked="0"/>
    </xf>
    <xf numFmtId="0" fontId="2" fillId="0" borderId="0" xfId="4" applyFont="1" applyAlignment="1" applyProtection="1">
      <alignment horizontal="right"/>
      <protection locked="0"/>
    </xf>
    <xf numFmtId="0" fontId="2" fillId="3" borderId="0" xfId="4" applyFont="1" applyFill="1" applyBorder="1" applyAlignment="1" applyProtection="1">
      <alignment horizontal="left" vertical="center" wrapText="1" indent="1"/>
    </xf>
    <xf numFmtId="164" fontId="0" fillId="3" borderId="0" xfId="5" applyNumberFormat="1" applyFont="1" applyFill="1" applyBorder="1" applyAlignment="1" applyProtection="1">
      <protection locked="0"/>
    </xf>
    <xf numFmtId="164" fontId="0" fillId="3" borderId="0" xfId="5" applyNumberFormat="1" applyFont="1" applyFill="1" applyBorder="1" applyAlignment="1" applyProtection="1"/>
    <xf numFmtId="0" fontId="2" fillId="3" borderId="0" xfId="4" applyFont="1" applyFill="1" applyBorder="1" applyAlignment="1" applyProtection="1">
      <alignment horizontal="left" wrapText="1" indent="1"/>
    </xf>
    <xf numFmtId="0" fontId="2" fillId="3" borderId="2" xfId="4" applyFont="1" applyFill="1" applyBorder="1" applyAlignment="1" applyProtection="1">
      <alignment horizontal="left" vertical="center" wrapText="1" indent="1"/>
    </xf>
    <xf numFmtId="164" fontId="2" fillId="3" borderId="2" xfId="5" applyNumberFormat="1" applyFont="1" applyFill="1" applyBorder="1" applyAlignment="1" applyProtection="1">
      <alignment horizontal="center" vertical="center" wrapText="1"/>
    </xf>
    <xf numFmtId="164" fontId="2" fillId="3" borderId="0" xfId="5" applyNumberFormat="1" applyFont="1" applyFill="1" applyBorder="1" applyAlignment="1" applyProtection="1">
      <alignment horizontal="center" vertical="center"/>
    </xf>
    <xf numFmtId="0" fontId="2" fillId="3" borderId="1" xfId="4" applyFont="1" applyFill="1" applyBorder="1" applyAlignment="1" applyProtection="1">
      <alignment horizontal="left" vertical="center" wrapText="1" indent="1"/>
    </xf>
    <xf numFmtId="164" fontId="2" fillId="3" borderId="1" xfId="4" applyNumberFormat="1" applyFont="1" applyFill="1" applyBorder="1" applyAlignment="1" applyProtection="1">
      <alignment horizontal="center" vertical="center" wrapText="1"/>
    </xf>
    <xf numFmtId="0" fontId="2" fillId="0" borderId="0" xfId="4" applyFont="1" applyFill="1" applyBorder="1" applyAlignment="1" applyProtection="1">
      <alignment horizontal="left" vertical="center" wrapText="1" indent="1"/>
      <protection locked="0"/>
    </xf>
    <xf numFmtId="164" fontId="2" fillId="0" borderId="0" xfId="4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5" applyNumberFormat="1" applyFont="1" applyFill="1" applyBorder="1" applyAlignment="1" applyProtection="1">
      <protection locked="0"/>
    </xf>
    <xf numFmtId="0" fontId="0" fillId="0" borderId="0" xfId="4" applyFont="1" applyFill="1" applyProtection="1">
      <protection locked="0"/>
    </xf>
    <xf numFmtId="167" fontId="0" fillId="0" borderId="0" xfId="2" applyNumberFormat="1" applyFont="1" applyAlignment="1" applyProtection="1">
      <protection locked="0"/>
    </xf>
    <xf numFmtId="168" fontId="1" fillId="0" borderId="0" xfId="1" applyNumberFormat="1" applyFont="1" applyAlignment="1" applyProtection="1">
      <protection locked="0"/>
    </xf>
    <xf numFmtId="3" fontId="0" fillId="0" borderId="0" xfId="2" applyNumberFormat="1" applyFont="1" applyAlignment="1" applyProtection="1">
      <protection locked="0"/>
    </xf>
    <xf numFmtId="0" fontId="5" fillId="0" borderId="0" xfId="1" applyFont="1" applyAlignment="1" applyProtection="1">
      <protection locked="0"/>
    </xf>
    <xf numFmtId="3" fontId="5" fillId="0" borderId="0" xfId="1" applyNumberFormat="1" applyFont="1" applyAlignment="1" applyProtection="1">
      <protection locked="0"/>
    </xf>
    <xf numFmtId="168" fontId="2" fillId="0" borderId="0" xfId="1" applyNumberFormat="1" applyFont="1" applyAlignment="1" applyProtection="1">
      <protection locked="0"/>
    </xf>
    <xf numFmtId="167" fontId="3" fillId="0" borderId="0" xfId="2" applyNumberFormat="1" applyFont="1" applyAlignment="1" applyProtection="1">
      <protection locked="0"/>
    </xf>
    <xf numFmtId="167" fontId="3" fillId="0" borderId="0" xfId="2" applyNumberFormat="1" applyFont="1" applyProtection="1">
      <protection locked="0"/>
    </xf>
    <xf numFmtId="168" fontId="3" fillId="0" borderId="0" xfId="1" applyNumberFormat="1" applyFont="1" applyProtection="1">
      <protection locked="0"/>
    </xf>
    <xf numFmtId="168" fontId="3" fillId="0" borderId="0" xfId="1" applyNumberFormat="1" applyFont="1" applyAlignment="1" applyProtection="1">
      <alignment horizontal="center"/>
      <protection locked="0"/>
    </xf>
    <xf numFmtId="0" fontId="2" fillId="0" borderId="0" xfId="6" applyFont="1" applyAlignment="1" applyProtection="1">
      <protection locked="0"/>
    </xf>
    <xf numFmtId="0" fontId="1" fillId="0" borderId="0" xfId="6" applyFont="1" applyProtection="1">
      <protection locked="0"/>
    </xf>
    <xf numFmtId="0" fontId="3" fillId="0" borderId="0" xfId="6" applyFont="1" applyAlignment="1" applyProtection="1">
      <protection locked="0"/>
    </xf>
    <xf numFmtId="164" fontId="1" fillId="3" borderId="0" xfId="1" applyNumberFormat="1" applyFont="1" applyFill="1" applyBorder="1" applyAlignment="1" applyProtection="1">
      <alignment vertical="center" wrapText="1"/>
      <protection locked="0"/>
    </xf>
    <xf numFmtId="165" fontId="2" fillId="3" borderId="2" xfId="1" applyNumberFormat="1" applyFont="1" applyFill="1" applyBorder="1" applyAlignment="1" applyProtection="1">
      <alignment horizontal="right" vertical="center" wrapText="1"/>
    </xf>
    <xf numFmtId="165" fontId="2" fillId="3" borderId="0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right" vertical="center" wrapText="1"/>
    </xf>
    <xf numFmtId="164" fontId="1" fillId="0" borderId="0" xfId="7" applyFont="1" applyProtection="1">
      <protection locked="0"/>
    </xf>
    <xf numFmtId="164" fontId="4" fillId="3" borderId="0" xfId="2" applyNumberFormat="1" applyFont="1" applyFill="1" applyBorder="1" applyAlignment="1" applyProtection="1">
      <alignment horizontal="right"/>
    </xf>
    <xf numFmtId="167" fontId="1" fillId="0" borderId="0" xfId="1" applyNumberFormat="1" applyFont="1" applyProtection="1">
      <protection locked="0"/>
    </xf>
    <xf numFmtId="167" fontId="1" fillId="3" borderId="0" xfId="1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2" borderId="2" xfId="4" applyFont="1" applyFill="1" applyBorder="1" applyAlignment="1" applyProtection="1">
      <alignment horizontal="center" vertical="center" wrapText="1"/>
      <protection locked="0"/>
    </xf>
    <xf numFmtId="0" fontId="2" fillId="2" borderId="0" xfId="4" applyFont="1" applyFill="1" applyBorder="1" applyAlignment="1" applyProtection="1">
      <alignment horizontal="center" vertical="center" wrapText="1"/>
      <protection locked="0"/>
    </xf>
    <xf numFmtId="0" fontId="2" fillId="2" borderId="3" xfId="4" applyFont="1" applyFill="1" applyBorder="1" applyAlignment="1" applyProtection="1">
      <alignment horizontal="center" vertical="center" wrapText="1"/>
      <protection locked="0"/>
    </xf>
    <xf numFmtId="0" fontId="2" fillId="2" borderId="1" xfId="4" applyFont="1" applyFill="1" applyBorder="1" applyAlignment="1" applyProtection="1">
      <alignment horizontal="center" vertical="center" wrapText="1"/>
      <protection locked="0"/>
    </xf>
    <xf numFmtId="0" fontId="0" fillId="2" borderId="2" xfId="4" applyFont="1" applyFill="1" applyBorder="1" applyAlignment="1" applyProtection="1">
      <alignment horizontal="center" vertical="center" wrapText="1"/>
      <protection locked="0"/>
    </xf>
    <xf numFmtId="0" fontId="0" fillId="2" borderId="0" xfId="4" applyFont="1" applyFill="1" applyBorder="1" applyAlignment="1" applyProtection="1">
      <alignment horizontal="center" vertical="center" wrapText="1"/>
      <protection locked="0"/>
    </xf>
    <xf numFmtId="0" fontId="0" fillId="2" borderId="1" xfId="4" applyFont="1" applyFill="1" applyBorder="1" applyAlignment="1" applyProtection="1">
      <alignment horizontal="center" vertical="center" wrapText="1"/>
      <protection locked="0"/>
    </xf>
    <xf numFmtId="0" fontId="2" fillId="0" borderId="0" xfId="6" applyFont="1" applyAlignment="1" applyProtection="1">
      <alignment horizontal="center"/>
      <protection locked="0"/>
    </xf>
    <xf numFmtId="0" fontId="3" fillId="0" borderId="0" xfId="6" applyFont="1" applyAlignment="1" applyProtection="1">
      <alignment horizont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 wrapText="1"/>
    </xf>
    <xf numFmtId="164" fontId="2" fillId="3" borderId="3" xfId="1" applyNumberFormat="1" applyFont="1" applyFill="1" applyBorder="1" applyAlignment="1" applyProtection="1">
      <alignment horizontal="right" vertical="center" wrapText="1"/>
    </xf>
    <xf numFmtId="164" fontId="2" fillId="3" borderId="2" xfId="2" applyNumberFormat="1" applyFont="1" applyFill="1" applyBorder="1" applyAlignment="1" applyProtection="1">
      <alignment vertical="center" wrapText="1"/>
    </xf>
    <xf numFmtId="164" fontId="2" fillId="3" borderId="0" xfId="2" applyNumberFormat="1" applyFont="1" applyFill="1" applyBorder="1" applyAlignment="1" applyProtection="1">
      <alignment vertical="center" wrapText="1"/>
    </xf>
    <xf numFmtId="0" fontId="2" fillId="3" borderId="2" xfId="1" applyFont="1" applyFill="1" applyBorder="1" applyAlignment="1" applyProtection="1">
      <alignment horizontal="left" vertical="center" wrapText="1" indent="1"/>
    </xf>
    <xf numFmtId="0" fontId="2" fillId="3" borderId="3" xfId="1" applyFont="1" applyFill="1" applyBorder="1" applyAlignment="1" applyProtection="1">
      <alignment horizontal="left" vertical="center" wrapText="1" indent="1"/>
    </xf>
    <xf numFmtId="0" fontId="2" fillId="3" borderId="0" xfId="1" applyFont="1" applyFill="1" applyBorder="1" applyAlignment="1" applyProtection="1">
      <alignment horizontal="left" vertical="center" wrapText="1" indent="1"/>
    </xf>
    <xf numFmtId="164" fontId="2" fillId="0" borderId="0" xfId="7" applyFont="1" applyAlignment="1" applyProtection="1">
      <alignment horizontal="center"/>
      <protection locked="0"/>
    </xf>
    <xf numFmtId="164" fontId="3" fillId="0" borderId="0" xfId="7" applyFont="1" applyAlignment="1" applyProtection="1">
      <alignment horizontal="center"/>
      <protection locked="0"/>
    </xf>
  </cellXfs>
  <cellStyles count="8">
    <cellStyle name="Comma [0] 2" xfId="3" xr:uid="{FDB1A76E-9915-41AC-9B80-23B6E9590F05}"/>
    <cellStyle name="Comma 2" xfId="2" xr:uid="{099C8B99-7DD6-456A-8964-06113F733803}"/>
    <cellStyle name="Comma 2 2" xfId="5" xr:uid="{98A93B3D-FCB4-42F6-A621-3E47EA238AF2}"/>
    <cellStyle name="Normal" xfId="0" builtinId="0"/>
    <cellStyle name="Normal 2" xfId="1" xr:uid="{A02E2749-46A8-4A69-8E1B-61018145CFE9}"/>
    <cellStyle name="Normal 2 2" xfId="4" xr:uid="{958B4A31-41C4-4CFF-B39D-1CE3FC3F4D08}"/>
    <cellStyle name="Normal 3" xfId="6" xr:uid="{B9E8C713-84A5-48A7-AE32-836038BE65A9}"/>
    <cellStyle name="Normal 4" xfId="7" xr:uid="{B3A01B23-CF45-4DD0-9D52-60866E3F35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3DE13-8D67-40FC-90FB-2E530FC5189A}">
  <dimension ref="A1:N48"/>
  <sheetViews>
    <sheetView zoomScale="80" zoomScaleNormal="80" zoomScaleSheetLayoutView="98" workbookViewId="0">
      <pane xSplit="1" topLeftCell="B1" activePane="topRight" state="frozen"/>
      <selection pane="topRight" sqref="A1:L1"/>
    </sheetView>
  </sheetViews>
  <sheetFormatPr defaultColWidth="9.140625" defaultRowHeight="12" customHeight="1"/>
  <cols>
    <col min="1" max="1" width="23.42578125" style="1" customWidth="1"/>
    <col min="2" max="2" width="16.5703125" style="1" customWidth="1"/>
    <col min="3" max="4" width="15.42578125" style="1" customWidth="1"/>
    <col min="5" max="5" width="16.140625" style="1" customWidth="1"/>
    <col min="6" max="7" width="11.28515625" style="1" bestFit="1" customWidth="1"/>
    <col min="8" max="10" width="9.85546875" style="1" bestFit="1" customWidth="1"/>
    <col min="11" max="11" width="9.85546875" style="1" customWidth="1"/>
    <col min="12" max="12" width="9.85546875" style="1" bestFit="1" customWidth="1"/>
    <col min="13" max="16384" width="9.140625" style="1"/>
  </cols>
  <sheetData>
    <row r="1" spans="1:14" ht="12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ht="12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4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26.1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>
      <c r="A5" s="4" t="s">
        <v>7</v>
      </c>
      <c r="B5" s="5">
        <v>1597991</v>
      </c>
      <c r="C5" s="6">
        <v>2635531</v>
      </c>
      <c r="D5" s="6">
        <v>3858090</v>
      </c>
      <c r="E5" s="6">
        <v>5048177</v>
      </c>
      <c r="F5" s="7"/>
    </row>
    <row r="6" spans="1:14" ht="15" customHeight="1">
      <c r="A6" s="4" t="s">
        <v>8</v>
      </c>
      <c r="B6" s="5">
        <v>1626921</v>
      </c>
      <c r="C6" s="6">
        <v>2583751</v>
      </c>
      <c r="D6" s="6">
        <v>3548745</v>
      </c>
      <c r="E6" s="6">
        <v>4295521</v>
      </c>
      <c r="F6" s="7"/>
    </row>
    <row r="7" spans="1:14" ht="15" customHeight="1">
      <c r="A7" s="4" t="s">
        <v>9</v>
      </c>
      <c r="B7" s="5">
        <v>480050</v>
      </c>
      <c r="C7" s="6">
        <v>940881</v>
      </c>
      <c r="D7" s="6">
        <v>1315902</v>
      </c>
      <c r="E7" s="6">
        <v>1532825</v>
      </c>
      <c r="F7" s="7"/>
    </row>
    <row r="8" spans="1:14" ht="15" customHeight="1">
      <c r="A8" s="8" t="s">
        <v>10</v>
      </c>
      <c r="B8" s="5">
        <v>939357</v>
      </c>
      <c r="C8" s="6">
        <v>1210992</v>
      </c>
      <c r="D8" s="6">
        <v>1375546</v>
      </c>
      <c r="E8" s="6">
        <v>1494318</v>
      </c>
      <c r="F8" s="7"/>
    </row>
    <row r="9" spans="1:14" ht="15" customHeight="1">
      <c r="A9" s="4" t="s">
        <v>11</v>
      </c>
      <c r="B9" s="5">
        <v>792736</v>
      </c>
      <c r="C9" s="6">
        <v>1084171</v>
      </c>
      <c r="D9" s="6">
        <v>1167777</v>
      </c>
      <c r="E9" s="6">
        <v>1295881</v>
      </c>
      <c r="F9" s="7"/>
    </row>
    <row r="10" spans="1:14" ht="15" customHeight="1">
      <c r="A10" s="4" t="s">
        <v>12</v>
      </c>
      <c r="B10" s="5">
        <v>523922</v>
      </c>
      <c r="C10" s="6">
        <v>477093</v>
      </c>
      <c r="D10" s="6">
        <v>626701</v>
      </c>
      <c r="E10" s="6">
        <v>611912</v>
      </c>
      <c r="F10" s="7"/>
    </row>
    <row r="11" spans="1:14" ht="15" customHeight="1">
      <c r="A11" s="4" t="s">
        <v>13</v>
      </c>
      <c r="B11" s="5">
        <v>365704</v>
      </c>
      <c r="C11" s="9">
        <v>541034</v>
      </c>
      <c r="D11" s="6">
        <v>603841</v>
      </c>
      <c r="E11" s="6">
        <v>633457</v>
      </c>
      <c r="F11" s="7"/>
    </row>
    <row r="12" spans="1:14" ht="15" customHeight="1">
      <c r="A12" s="4" t="s">
        <v>14</v>
      </c>
      <c r="B12" s="5">
        <v>341709</v>
      </c>
      <c r="C12" s="6">
        <v>342594</v>
      </c>
      <c r="D12" s="6">
        <v>358768</v>
      </c>
      <c r="E12" s="6">
        <v>331654</v>
      </c>
      <c r="F12" s="7"/>
    </row>
    <row r="13" spans="1:14" ht="15" customHeight="1">
      <c r="A13" s="4" t="s">
        <v>15</v>
      </c>
      <c r="B13" s="5">
        <v>29667</v>
      </c>
      <c r="C13" s="6">
        <v>73529</v>
      </c>
      <c r="D13" s="6">
        <v>105055</v>
      </c>
      <c r="E13" s="6">
        <v>125579</v>
      </c>
      <c r="F13" s="7"/>
    </row>
    <row r="14" spans="1:14" ht="15" customHeight="1">
      <c r="A14" s="4" t="s">
        <v>16</v>
      </c>
      <c r="B14" s="5">
        <v>127671</v>
      </c>
      <c r="C14" s="6">
        <v>172688</v>
      </c>
      <c r="D14" s="6">
        <v>173550</v>
      </c>
      <c r="E14" s="6">
        <v>136986</v>
      </c>
      <c r="F14" s="7"/>
    </row>
    <row r="15" spans="1:14" ht="15" customHeight="1">
      <c r="A15" s="4" t="s">
        <v>17</v>
      </c>
      <c r="B15" s="5">
        <v>120147</v>
      </c>
      <c r="C15" s="6">
        <v>132258</v>
      </c>
      <c r="D15" s="6">
        <v>136094</v>
      </c>
      <c r="E15" s="6">
        <v>138094</v>
      </c>
      <c r="F15" s="7"/>
    </row>
    <row r="16" spans="1:14" ht="15" customHeight="1">
      <c r="A16" s="8" t="s">
        <v>18</v>
      </c>
      <c r="B16" s="5">
        <v>0</v>
      </c>
      <c r="C16" s="6">
        <v>0</v>
      </c>
      <c r="D16" s="6">
        <v>3487</v>
      </c>
      <c r="E16" s="6">
        <v>15334</v>
      </c>
      <c r="F16" s="7"/>
    </row>
    <row r="17" spans="1:6" ht="15" customHeight="1">
      <c r="A17" s="8" t="s">
        <v>19</v>
      </c>
      <c r="B17" s="5">
        <v>292205</v>
      </c>
      <c r="C17" s="6">
        <v>430277</v>
      </c>
      <c r="D17" s="6">
        <v>410904</v>
      </c>
      <c r="E17" s="6">
        <v>413388</v>
      </c>
      <c r="F17" s="7"/>
    </row>
    <row r="18" spans="1:6" ht="15" customHeight="1">
      <c r="A18" s="8" t="s">
        <v>20</v>
      </c>
      <c r="B18" s="5">
        <v>19549</v>
      </c>
      <c r="C18" s="6">
        <v>23491</v>
      </c>
      <c r="D18" s="6">
        <v>26559</v>
      </c>
      <c r="E18" s="6">
        <v>34224</v>
      </c>
      <c r="F18" s="7"/>
    </row>
    <row r="19" spans="1:6" ht="15" customHeight="1">
      <c r="A19" s="4" t="s">
        <v>21</v>
      </c>
      <c r="B19" s="5">
        <v>0</v>
      </c>
      <c r="C19" s="6">
        <v>920</v>
      </c>
      <c r="D19" s="6">
        <v>3335</v>
      </c>
      <c r="E19" s="6">
        <v>1114</v>
      </c>
      <c r="F19" s="7"/>
    </row>
    <row r="20" spans="1:6" ht="15" customHeight="1">
      <c r="A20" s="4" t="s">
        <v>22</v>
      </c>
      <c r="B20" s="5">
        <v>326</v>
      </c>
      <c r="C20" s="6">
        <v>67</v>
      </c>
      <c r="D20" s="6">
        <v>0</v>
      </c>
      <c r="E20" s="6">
        <v>0</v>
      </c>
      <c r="F20" s="7"/>
    </row>
    <row r="21" spans="1:6" ht="15" customHeight="1">
      <c r="A21" s="4" t="s">
        <v>23</v>
      </c>
      <c r="B21" s="5">
        <v>1283</v>
      </c>
      <c r="C21" s="6">
        <v>1971</v>
      </c>
      <c r="D21" s="6">
        <v>4026</v>
      </c>
      <c r="E21" s="10">
        <v>1093</v>
      </c>
      <c r="F21" s="7"/>
    </row>
    <row r="22" spans="1:6" ht="15" customHeight="1">
      <c r="A22" s="4" t="s">
        <v>24</v>
      </c>
      <c r="B22" s="5">
        <v>87457</v>
      </c>
      <c r="C22" s="6">
        <v>124844</v>
      </c>
      <c r="D22" s="10">
        <v>120773</v>
      </c>
      <c r="E22" s="6">
        <v>121577</v>
      </c>
      <c r="F22" s="7"/>
    </row>
    <row r="23" spans="1:6" ht="15" customHeight="1">
      <c r="A23" s="4" t="s">
        <v>25</v>
      </c>
      <c r="B23" s="5">
        <v>22743</v>
      </c>
      <c r="C23" s="6">
        <v>33648</v>
      </c>
      <c r="D23" s="6">
        <v>32085</v>
      </c>
      <c r="E23" s="6">
        <v>32615</v>
      </c>
      <c r="F23" s="7"/>
    </row>
    <row r="24" spans="1:6" ht="15" customHeight="1">
      <c r="A24" s="4" t="s">
        <v>26</v>
      </c>
      <c r="B24" s="5">
        <v>166842</v>
      </c>
      <c r="C24" s="6">
        <v>198909</v>
      </c>
      <c r="D24" s="6">
        <v>203820</v>
      </c>
      <c r="E24" s="6">
        <v>220228</v>
      </c>
      <c r="F24" s="7"/>
    </row>
    <row r="25" spans="1:6" ht="15" customHeight="1">
      <c r="A25" s="4" t="s">
        <v>27</v>
      </c>
      <c r="B25" s="5">
        <v>301135</v>
      </c>
      <c r="C25" s="6">
        <v>345348</v>
      </c>
      <c r="D25" s="6">
        <v>368241</v>
      </c>
      <c r="E25" s="6">
        <v>362691</v>
      </c>
      <c r="F25" s="7"/>
    </row>
    <row r="26" spans="1:6" ht="15" customHeight="1">
      <c r="A26" s="4" t="s">
        <v>28</v>
      </c>
      <c r="B26" s="5">
        <v>141293</v>
      </c>
      <c r="C26" s="6">
        <v>176288</v>
      </c>
      <c r="D26" s="6">
        <v>192405</v>
      </c>
      <c r="E26" s="6">
        <v>215886</v>
      </c>
      <c r="F26" s="7"/>
    </row>
    <row r="27" spans="1:6" ht="15" customHeight="1">
      <c r="A27" s="4" t="s">
        <v>29</v>
      </c>
      <c r="B27" s="5">
        <v>356215</v>
      </c>
      <c r="C27" s="6">
        <v>441874</v>
      </c>
      <c r="D27" s="6">
        <v>466011</v>
      </c>
      <c r="E27" s="6">
        <v>507491</v>
      </c>
      <c r="F27" s="7"/>
    </row>
    <row r="28" spans="1:6" ht="15" customHeight="1">
      <c r="A28" s="4" t="s">
        <v>30</v>
      </c>
      <c r="B28" s="5">
        <v>243106</v>
      </c>
      <c r="C28" s="6">
        <v>321857</v>
      </c>
      <c r="D28" s="6">
        <v>316716</v>
      </c>
      <c r="E28" s="6">
        <v>352794</v>
      </c>
      <c r="F28" s="7"/>
    </row>
    <row r="29" spans="1:6" ht="15" customHeight="1">
      <c r="A29" s="4" t="s">
        <v>31</v>
      </c>
      <c r="B29" s="5">
        <v>7050</v>
      </c>
      <c r="C29" s="6">
        <v>16727</v>
      </c>
      <c r="D29" s="6">
        <v>21135</v>
      </c>
      <c r="E29" s="6">
        <v>17585</v>
      </c>
      <c r="F29" s="7"/>
    </row>
    <row r="30" spans="1:6" ht="15" customHeight="1">
      <c r="A30" s="4" t="s">
        <v>32</v>
      </c>
      <c r="B30" s="5">
        <v>41304</v>
      </c>
      <c r="C30" s="6">
        <v>49716</v>
      </c>
      <c r="D30" s="6">
        <v>33654</v>
      </c>
      <c r="E30" s="6">
        <v>24406</v>
      </c>
      <c r="F30" s="7"/>
    </row>
    <row r="31" spans="1:6" ht="15" customHeight="1">
      <c r="A31" s="4" t="s">
        <v>33</v>
      </c>
      <c r="B31" s="5">
        <v>13720</v>
      </c>
      <c r="C31" s="6">
        <v>16055</v>
      </c>
      <c r="D31" s="6">
        <v>16005</v>
      </c>
      <c r="E31" s="6">
        <v>15986</v>
      </c>
      <c r="F31" s="7"/>
    </row>
    <row r="32" spans="1:6" ht="15" customHeight="1">
      <c r="A32" s="4" t="s">
        <v>34</v>
      </c>
      <c r="B32" s="5">
        <v>0</v>
      </c>
      <c r="C32" s="6">
        <v>0</v>
      </c>
      <c r="D32" s="6">
        <v>0</v>
      </c>
      <c r="E32" s="6">
        <v>0</v>
      </c>
      <c r="F32" s="7"/>
    </row>
    <row r="33" spans="1:13" ht="15" customHeight="1">
      <c r="A33" s="4" t="s">
        <v>35</v>
      </c>
      <c r="B33" s="5">
        <v>28086</v>
      </c>
      <c r="C33" s="6">
        <v>30160</v>
      </c>
      <c r="D33" s="6">
        <v>27894.483870967742</v>
      </c>
      <c r="E33" s="6">
        <v>23477.246236559142</v>
      </c>
      <c r="F33" s="7"/>
    </row>
    <row r="34" spans="1:13" ht="24.95" customHeight="1">
      <c r="A34" s="11" t="s">
        <v>36</v>
      </c>
      <c r="B34" s="12">
        <f>SUM(B5:B7)+SUM(B10:B21)</f>
        <v>5527145</v>
      </c>
      <c r="C34" s="12">
        <f>SUM(C5:C7)+SUM(C10:C21)</f>
        <v>8356085</v>
      </c>
      <c r="D34" s="12">
        <f>SUM(D5:D7)+SUM(D10:D21)</f>
        <v>11175057</v>
      </c>
      <c r="E34" s="12">
        <f>SUM(E5:E7)+SUM(E10:E21)</f>
        <v>13319358</v>
      </c>
      <c r="F34" s="7"/>
      <c r="G34" s="7"/>
    </row>
    <row r="35" spans="1:13" ht="15" customHeight="1">
      <c r="A35" s="4" t="s">
        <v>37</v>
      </c>
      <c r="B35" s="13">
        <f>B8+SUM(B22:B25)+B32</f>
        <v>1517534</v>
      </c>
      <c r="C35" s="13">
        <f>C8+SUM(C22:C25)+C32</f>
        <v>1913741</v>
      </c>
      <c r="D35" s="13">
        <f>D8+SUM(D22:D25)+D32</f>
        <v>2100465</v>
      </c>
      <c r="E35" s="13">
        <f>E8+SUM(E22:E25)+E32</f>
        <v>2231429</v>
      </c>
    </row>
    <row r="36" spans="1:13" ht="15" customHeight="1">
      <c r="A36" s="4" t="s">
        <v>38</v>
      </c>
      <c r="B36" s="13">
        <f>B9+SUM(B26:B31)+B33</f>
        <v>1623510</v>
      </c>
      <c r="C36" s="13">
        <f t="shared" ref="C36:E36" si="0">C9+SUM(C26:C31)+C33</f>
        <v>2136848</v>
      </c>
      <c r="D36" s="13">
        <f t="shared" si="0"/>
        <v>2241597.4838709678</v>
      </c>
      <c r="E36" s="13">
        <f t="shared" si="0"/>
        <v>2453506.246236559</v>
      </c>
    </row>
    <row r="37" spans="1:13" ht="24.95" customHeight="1">
      <c r="A37" s="14" t="s">
        <v>39</v>
      </c>
      <c r="B37" s="15">
        <f>SUM(B34:B36)</f>
        <v>8668189</v>
      </c>
      <c r="C37" s="15">
        <f>SUM(C34:C36)</f>
        <v>12406674</v>
      </c>
      <c r="D37" s="15">
        <f>SUM(D34:D36)</f>
        <v>15517119.483870968</v>
      </c>
      <c r="E37" s="15">
        <f>SUM(E34:E36)</f>
        <v>18004293.246236559</v>
      </c>
    </row>
    <row r="39" spans="1:13" ht="12" customHeight="1">
      <c r="A39" s="16" t="s">
        <v>40</v>
      </c>
    </row>
    <row r="41" spans="1:13" ht="12" customHeight="1">
      <c r="M41" s="17"/>
    </row>
    <row r="42" spans="1:13" ht="12" customHeight="1">
      <c r="M42" s="17"/>
    </row>
    <row r="43" spans="1:13" ht="12" customHeight="1">
      <c r="M43" s="17"/>
    </row>
    <row r="44" spans="1:13" ht="12" customHeight="1">
      <c r="M44" s="17"/>
    </row>
    <row r="45" spans="1:13" ht="12" customHeight="1">
      <c r="M45" s="17"/>
    </row>
    <row r="46" spans="1:13" ht="12" customHeight="1">
      <c r="M46" s="17"/>
    </row>
    <row r="47" spans="1:13" ht="12" customHeight="1">
      <c r="M47" s="17"/>
    </row>
    <row r="48" spans="1:13" ht="12" customHeight="1">
      <c r="M48" s="17"/>
    </row>
  </sheetData>
  <sheetProtection algorithmName="SHA-512" hashValue="MSjolu7NKNnONG9/Hm2tWicvlEaJc5pKyALbTa2xAyI3hqHyi1fpN2imVVZLje343MjrOJWpQYrVu+Sf9lZ8Tw==" saltValue="OsgVO0xya83Tqk4KLkM1hg==" spinCount="100000" sheet="1" objects="1" scenarios="1"/>
  <mergeCells count="2">
    <mergeCell ref="A1:L1"/>
    <mergeCell ref="A2:L2"/>
  </mergeCells>
  <pageMargins left="0.55118110236220474" right="0.35433070866141736" top="0.78740157480314965" bottom="0.39370078740157483" header="0.51181102362204722" footer="0.31496062992125984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92E-68F7-4A10-B150-2ECB2E3C3726}">
  <dimension ref="A1:O43"/>
  <sheetViews>
    <sheetView zoomScale="70" zoomScaleNormal="70" workbookViewId="0">
      <pane xSplit="1" topLeftCell="B1" activePane="topRight" state="frozen"/>
      <selection activeCell="A20" sqref="A20"/>
      <selection pane="topRight" sqref="A1:M1"/>
    </sheetView>
  </sheetViews>
  <sheetFormatPr defaultColWidth="9.140625" defaultRowHeight="12.6" customHeight="1"/>
  <cols>
    <col min="1" max="1" width="23.42578125" style="1" customWidth="1"/>
    <col min="2" max="13" width="12.7109375" style="1" customWidth="1"/>
    <col min="14" max="14" width="9.140625" style="1"/>
    <col min="15" max="15" width="11.28515625" style="1" bestFit="1" customWidth="1"/>
    <col min="16" max="16384" width="9.140625" style="1"/>
  </cols>
  <sheetData>
    <row r="1" spans="1:13" ht="12.6" customHeight="1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8" customFormat="1" ht="12.6" customHeight="1">
      <c r="A2" s="96" t="s">
        <v>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4" spans="1:13" ht="12.6" customHeight="1">
      <c r="A4" s="97" t="s">
        <v>43</v>
      </c>
      <c r="B4" s="97" t="s">
        <v>44</v>
      </c>
      <c r="C4" s="100"/>
      <c r="D4" s="100"/>
      <c r="E4" s="97" t="s">
        <v>45</v>
      </c>
      <c r="F4" s="100"/>
      <c r="G4" s="100"/>
      <c r="H4" s="97" t="s">
        <v>46</v>
      </c>
      <c r="I4" s="100"/>
      <c r="J4" s="100"/>
      <c r="K4" s="97" t="s">
        <v>47</v>
      </c>
      <c r="L4" s="97"/>
      <c r="M4" s="97"/>
    </row>
    <row r="5" spans="1:13" ht="12.6" customHeight="1">
      <c r="A5" s="98"/>
      <c r="B5" s="101"/>
      <c r="C5" s="101"/>
      <c r="D5" s="101"/>
      <c r="E5" s="101"/>
      <c r="F5" s="101"/>
      <c r="G5" s="101"/>
      <c r="H5" s="101"/>
      <c r="I5" s="101"/>
      <c r="J5" s="101"/>
      <c r="K5" s="98"/>
      <c r="L5" s="98"/>
      <c r="M5" s="98"/>
    </row>
    <row r="6" spans="1:13" ht="12.6" customHeight="1">
      <c r="A6" s="98"/>
      <c r="B6" s="97" t="s">
        <v>48</v>
      </c>
      <c r="C6" s="97" t="s">
        <v>49</v>
      </c>
      <c r="D6" s="97" t="s">
        <v>50</v>
      </c>
      <c r="E6" s="97" t="s">
        <v>48</v>
      </c>
      <c r="F6" s="97" t="s">
        <v>49</v>
      </c>
      <c r="G6" s="97" t="s">
        <v>50</v>
      </c>
      <c r="H6" s="97" t="s">
        <v>48</v>
      </c>
      <c r="I6" s="97" t="s">
        <v>49</v>
      </c>
      <c r="J6" s="97" t="s">
        <v>50</v>
      </c>
      <c r="K6" s="97" t="s">
        <v>51</v>
      </c>
      <c r="L6" s="97" t="s">
        <v>52</v>
      </c>
      <c r="M6" s="97" t="s">
        <v>50</v>
      </c>
    </row>
    <row r="7" spans="1:13" ht="12.6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2.6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ht="13.5" customHeight="1">
      <c r="A9" s="4" t="s">
        <v>7</v>
      </c>
      <c r="B9" s="19">
        <v>633392</v>
      </c>
      <c r="C9" s="19">
        <v>641721</v>
      </c>
      <c r="D9" s="20">
        <f>SUM(B9:C9)</f>
        <v>1275113</v>
      </c>
      <c r="E9" s="19">
        <v>1919523</v>
      </c>
      <c r="F9" s="19">
        <v>1853541</v>
      </c>
      <c r="G9" s="20">
        <f>SUM(E9:F9)</f>
        <v>3773064</v>
      </c>
      <c r="H9" s="21">
        <f t="shared" ref="H9:I37" si="0">SUM(B9,E9)</f>
        <v>2552915</v>
      </c>
      <c r="I9" s="22">
        <f t="shared" si="0"/>
        <v>2495262</v>
      </c>
      <c r="J9" s="21">
        <f>SUM(H9:I9)</f>
        <v>5048177</v>
      </c>
      <c r="K9" s="19">
        <v>0</v>
      </c>
      <c r="L9" s="19">
        <v>43926</v>
      </c>
      <c r="M9" s="20">
        <f>SUM(K9:L9)</f>
        <v>43926</v>
      </c>
    </row>
    <row r="10" spans="1:13" ht="13.5" customHeight="1">
      <c r="A10" s="4" t="s">
        <v>53</v>
      </c>
      <c r="B10" s="19">
        <v>964992</v>
      </c>
      <c r="C10" s="19">
        <v>951813</v>
      </c>
      <c r="D10" s="20">
        <f t="shared" ref="D10:D37" si="1">SUM(B10:C10)</f>
        <v>1916805</v>
      </c>
      <c r="E10" s="19">
        <v>1174952</v>
      </c>
      <c r="F10" s="19">
        <v>1203764</v>
      </c>
      <c r="G10" s="20">
        <f t="shared" ref="G10:G37" si="2">SUM(E10:F10)</f>
        <v>2378716</v>
      </c>
      <c r="H10" s="21">
        <f t="shared" si="0"/>
        <v>2139944</v>
      </c>
      <c r="I10" s="22">
        <f t="shared" si="0"/>
        <v>2155577</v>
      </c>
      <c r="J10" s="21">
        <f t="shared" ref="J10:J37" si="3">SUM(H10:I10)</f>
        <v>4295521</v>
      </c>
      <c r="K10" s="19">
        <v>0</v>
      </c>
      <c r="L10" s="19">
        <v>0</v>
      </c>
      <c r="M10" s="20">
        <f t="shared" ref="M10:M37" si="4">SUM(K10:L10)</f>
        <v>0</v>
      </c>
    </row>
    <row r="11" spans="1:13" ht="13.5" customHeight="1">
      <c r="A11" s="4" t="s">
        <v>9</v>
      </c>
      <c r="B11" s="19">
        <v>485257</v>
      </c>
      <c r="C11" s="19">
        <v>485711</v>
      </c>
      <c r="D11" s="20">
        <f t="shared" si="1"/>
        <v>970968</v>
      </c>
      <c r="E11" s="19">
        <v>282900</v>
      </c>
      <c r="F11" s="19">
        <v>278957</v>
      </c>
      <c r="G11" s="20">
        <f t="shared" si="2"/>
        <v>561857</v>
      </c>
      <c r="H11" s="21">
        <f t="shared" si="0"/>
        <v>768157</v>
      </c>
      <c r="I11" s="22">
        <f t="shared" si="0"/>
        <v>764668</v>
      </c>
      <c r="J11" s="21">
        <f t="shared" si="3"/>
        <v>1532825</v>
      </c>
      <c r="K11" s="19">
        <v>1875</v>
      </c>
      <c r="L11" s="19">
        <v>76</v>
      </c>
      <c r="M11" s="20">
        <f t="shared" si="4"/>
        <v>1951</v>
      </c>
    </row>
    <row r="12" spans="1:13" ht="13.5" customHeight="1">
      <c r="A12" s="4" t="s">
        <v>10</v>
      </c>
      <c r="B12" s="19">
        <v>670392</v>
      </c>
      <c r="C12" s="19">
        <v>658973</v>
      </c>
      <c r="D12" s="20">
        <f t="shared" si="1"/>
        <v>1329365</v>
      </c>
      <c r="E12" s="19">
        <v>83180</v>
      </c>
      <c r="F12" s="19">
        <v>81773</v>
      </c>
      <c r="G12" s="20">
        <f t="shared" si="2"/>
        <v>164953</v>
      </c>
      <c r="H12" s="21">
        <f t="shared" si="0"/>
        <v>753572</v>
      </c>
      <c r="I12" s="22">
        <f t="shared" si="0"/>
        <v>740746</v>
      </c>
      <c r="J12" s="21">
        <f t="shared" si="3"/>
        <v>1494318</v>
      </c>
      <c r="K12" s="19">
        <v>0</v>
      </c>
      <c r="L12" s="19">
        <v>0</v>
      </c>
      <c r="M12" s="20">
        <f t="shared" si="4"/>
        <v>0</v>
      </c>
    </row>
    <row r="13" spans="1:13" ht="13.5" customHeight="1">
      <c r="A13" s="4" t="s">
        <v>11</v>
      </c>
      <c r="B13" s="19">
        <v>611548</v>
      </c>
      <c r="C13" s="19">
        <v>603996</v>
      </c>
      <c r="D13" s="20">
        <f t="shared" si="1"/>
        <v>1215544</v>
      </c>
      <c r="E13" s="19">
        <v>39442</v>
      </c>
      <c r="F13" s="19">
        <v>40895</v>
      </c>
      <c r="G13" s="20">
        <f t="shared" si="2"/>
        <v>80337</v>
      </c>
      <c r="H13" s="21">
        <f t="shared" si="0"/>
        <v>650990</v>
      </c>
      <c r="I13" s="22">
        <f t="shared" si="0"/>
        <v>644891</v>
      </c>
      <c r="J13" s="21">
        <f t="shared" si="3"/>
        <v>1295881</v>
      </c>
      <c r="K13" s="19">
        <v>175</v>
      </c>
      <c r="L13" s="19">
        <v>0</v>
      </c>
      <c r="M13" s="20">
        <f t="shared" si="4"/>
        <v>175</v>
      </c>
    </row>
    <row r="14" spans="1:13" ht="13.5" customHeight="1">
      <c r="A14" s="4" t="s">
        <v>12</v>
      </c>
      <c r="B14" s="19">
        <v>288793</v>
      </c>
      <c r="C14" s="19">
        <v>284779</v>
      </c>
      <c r="D14" s="20">
        <f t="shared" si="1"/>
        <v>573572</v>
      </c>
      <c r="E14" s="19">
        <v>19087</v>
      </c>
      <c r="F14" s="19">
        <v>19253</v>
      </c>
      <c r="G14" s="20">
        <f t="shared" si="2"/>
        <v>38340</v>
      </c>
      <c r="H14" s="21">
        <f t="shared" si="0"/>
        <v>307880</v>
      </c>
      <c r="I14" s="22">
        <f t="shared" si="0"/>
        <v>304032</v>
      </c>
      <c r="J14" s="21">
        <f t="shared" si="3"/>
        <v>611912</v>
      </c>
      <c r="K14" s="19">
        <v>182</v>
      </c>
      <c r="L14" s="19">
        <v>0</v>
      </c>
      <c r="M14" s="20">
        <f t="shared" si="4"/>
        <v>182</v>
      </c>
    </row>
    <row r="15" spans="1:13" ht="13.5" customHeight="1">
      <c r="A15" s="4" t="s">
        <v>13</v>
      </c>
      <c r="B15" s="19">
        <v>299729</v>
      </c>
      <c r="C15" s="19">
        <v>310206</v>
      </c>
      <c r="D15" s="20">
        <f t="shared" si="1"/>
        <v>609935</v>
      </c>
      <c r="E15" s="19">
        <v>43396</v>
      </c>
      <c r="F15" s="19">
        <v>44669</v>
      </c>
      <c r="G15" s="20">
        <f t="shared" si="2"/>
        <v>88065</v>
      </c>
      <c r="H15" s="21">
        <f t="shared" si="0"/>
        <v>343125</v>
      </c>
      <c r="I15" s="22">
        <f t="shared" si="0"/>
        <v>354875</v>
      </c>
      <c r="J15" s="21">
        <f t="shared" si="3"/>
        <v>698000</v>
      </c>
      <c r="K15" s="19">
        <v>0</v>
      </c>
      <c r="L15" s="19">
        <v>4048</v>
      </c>
      <c r="M15" s="20">
        <f t="shared" si="4"/>
        <v>4048</v>
      </c>
    </row>
    <row r="16" spans="1:13" ht="13.5" customHeight="1">
      <c r="A16" s="4" t="s">
        <v>14</v>
      </c>
      <c r="B16" s="19">
        <v>164753</v>
      </c>
      <c r="C16" s="19">
        <v>166901</v>
      </c>
      <c r="D16" s="20">
        <f t="shared" si="1"/>
        <v>331654</v>
      </c>
      <c r="E16" s="19">
        <v>0</v>
      </c>
      <c r="F16" s="19">
        <v>0</v>
      </c>
      <c r="G16" s="20">
        <f t="shared" si="2"/>
        <v>0</v>
      </c>
      <c r="H16" s="21">
        <f t="shared" si="0"/>
        <v>164753</v>
      </c>
      <c r="I16" s="22">
        <f t="shared" si="0"/>
        <v>166901</v>
      </c>
      <c r="J16" s="21">
        <f t="shared" si="3"/>
        <v>331654</v>
      </c>
      <c r="K16" s="19">
        <v>0</v>
      </c>
      <c r="L16" s="19">
        <v>0</v>
      </c>
      <c r="M16" s="20">
        <f t="shared" si="4"/>
        <v>0</v>
      </c>
    </row>
    <row r="17" spans="1:13" ht="13.5" customHeight="1">
      <c r="A17" s="4" t="s">
        <v>15</v>
      </c>
      <c r="B17" s="19">
        <v>18244</v>
      </c>
      <c r="C17" s="19">
        <v>18680</v>
      </c>
      <c r="D17" s="20">
        <f t="shared" si="1"/>
        <v>36924</v>
      </c>
      <c r="E17" s="19">
        <v>42770</v>
      </c>
      <c r="F17" s="19">
        <v>45885</v>
      </c>
      <c r="G17" s="20">
        <f t="shared" si="2"/>
        <v>88655</v>
      </c>
      <c r="H17" s="21">
        <f t="shared" si="0"/>
        <v>61014</v>
      </c>
      <c r="I17" s="22">
        <f t="shared" si="0"/>
        <v>64565</v>
      </c>
      <c r="J17" s="21">
        <f t="shared" si="3"/>
        <v>125579</v>
      </c>
      <c r="K17" s="19">
        <v>0</v>
      </c>
      <c r="L17" s="19">
        <v>0</v>
      </c>
      <c r="M17" s="20">
        <f t="shared" si="4"/>
        <v>0</v>
      </c>
    </row>
    <row r="18" spans="1:13" ht="13.5" customHeight="1">
      <c r="A18" s="4" t="s">
        <v>16</v>
      </c>
      <c r="B18" s="19">
        <v>68047</v>
      </c>
      <c r="C18" s="19">
        <v>68939</v>
      </c>
      <c r="D18" s="20">
        <f t="shared" si="1"/>
        <v>136986</v>
      </c>
      <c r="E18" s="19">
        <v>0</v>
      </c>
      <c r="F18" s="19">
        <v>0</v>
      </c>
      <c r="G18" s="20">
        <f t="shared" si="2"/>
        <v>0</v>
      </c>
      <c r="H18" s="21">
        <f t="shared" si="0"/>
        <v>68047</v>
      </c>
      <c r="I18" s="22">
        <f t="shared" si="0"/>
        <v>68939</v>
      </c>
      <c r="J18" s="21">
        <f t="shared" si="3"/>
        <v>136986</v>
      </c>
      <c r="K18" s="19">
        <v>0</v>
      </c>
      <c r="L18" s="19">
        <v>0</v>
      </c>
      <c r="M18" s="20">
        <f t="shared" si="4"/>
        <v>0</v>
      </c>
    </row>
    <row r="19" spans="1:13" ht="13.5" customHeight="1">
      <c r="A19" s="4" t="s">
        <v>17</v>
      </c>
      <c r="B19" s="19">
        <v>68613</v>
      </c>
      <c r="C19" s="19">
        <v>69481</v>
      </c>
      <c r="D19" s="20">
        <f t="shared" si="1"/>
        <v>138094</v>
      </c>
      <c r="E19" s="19">
        <v>0</v>
      </c>
      <c r="F19" s="19">
        <v>0</v>
      </c>
      <c r="G19" s="20">
        <f t="shared" si="2"/>
        <v>0</v>
      </c>
      <c r="H19" s="21">
        <f t="shared" si="0"/>
        <v>68613</v>
      </c>
      <c r="I19" s="22">
        <f t="shared" si="0"/>
        <v>69481</v>
      </c>
      <c r="J19" s="21">
        <f t="shared" si="3"/>
        <v>138094</v>
      </c>
      <c r="K19" s="19">
        <v>0</v>
      </c>
      <c r="L19" s="19">
        <v>0</v>
      </c>
      <c r="M19" s="20">
        <f t="shared" si="4"/>
        <v>0</v>
      </c>
    </row>
    <row r="20" spans="1:13" ht="13.5" customHeight="1">
      <c r="A20" s="8" t="s">
        <v>18</v>
      </c>
      <c r="B20" s="19">
        <v>3656</v>
      </c>
      <c r="C20" s="19">
        <v>3943</v>
      </c>
      <c r="D20" s="20">
        <f t="shared" si="1"/>
        <v>7599</v>
      </c>
      <c r="E20" s="19">
        <v>4254</v>
      </c>
      <c r="F20" s="19">
        <v>3481</v>
      </c>
      <c r="G20" s="20">
        <f t="shared" si="2"/>
        <v>7735</v>
      </c>
      <c r="H20" s="21">
        <f t="shared" si="0"/>
        <v>7910</v>
      </c>
      <c r="I20" s="22">
        <f t="shared" si="0"/>
        <v>7424</v>
      </c>
      <c r="J20" s="21">
        <f t="shared" si="3"/>
        <v>15334</v>
      </c>
      <c r="K20" s="19">
        <v>0</v>
      </c>
      <c r="L20" s="19">
        <v>0</v>
      </c>
      <c r="M20" s="20">
        <f t="shared" si="4"/>
        <v>0</v>
      </c>
    </row>
    <row r="21" spans="1:13" ht="13.5" customHeight="1">
      <c r="A21" s="8" t="s">
        <v>19</v>
      </c>
      <c r="B21" s="19">
        <v>176894</v>
      </c>
      <c r="C21" s="19">
        <v>177940</v>
      </c>
      <c r="D21" s="20">
        <f t="shared" si="1"/>
        <v>354834</v>
      </c>
      <c r="E21" s="19">
        <v>29817</v>
      </c>
      <c r="F21" s="19">
        <v>28737</v>
      </c>
      <c r="G21" s="20">
        <f t="shared" si="2"/>
        <v>58554</v>
      </c>
      <c r="H21" s="21">
        <f t="shared" si="0"/>
        <v>206711</v>
      </c>
      <c r="I21" s="22">
        <f t="shared" si="0"/>
        <v>206677</v>
      </c>
      <c r="J21" s="21">
        <f t="shared" si="3"/>
        <v>413388</v>
      </c>
      <c r="K21" s="19">
        <v>293</v>
      </c>
      <c r="L21" s="19">
        <v>0</v>
      </c>
      <c r="M21" s="20">
        <f t="shared" si="4"/>
        <v>293</v>
      </c>
    </row>
    <row r="22" spans="1:13" ht="13.5" customHeight="1">
      <c r="A22" s="8" t="s">
        <v>20</v>
      </c>
      <c r="B22" s="19">
        <v>15280</v>
      </c>
      <c r="C22" s="19">
        <v>15633</v>
      </c>
      <c r="D22" s="20">
        <f t="shared" si="1"/>
        <v>30913</v>
      </c>
      <c r="E22" s="19">
        <v>1584</v>
      </c>
      <c r="F22" s="19">
        <v>1727</v>
      </c>
      <c r="G22" s="20">
        <f t="shared" si="2"/>
        <v>3311</v>
      </c>
      <c r="H22" s="21">
        <f t="shared" si="0"/>
        <v>16864</v>
      </c>
      <c r="I22" s="22">
        <f t="shared" si="0"/>
        <v>17360</v>
      </c>
      <c r="J22" s="21">
        <f t="shared" si="3"/>
        <v>34224</v>
      </c>
      <c r="K22" s="19">
        <v>0</v>
      </c>
      <c r="L22" s="19">
        <v>0</v>
      </c>
      <c r="M22" s="20">
        <f t="shared" si="4"/>
        <v>0</v>
      </c>
    </row>
    <row r="23" spans="1:13" ht="13.5" customHeight="1">
      <c r="A23" s="4" t="s">
        <v>21</v>
      </c>
      <c r="B23" s="19">
        <v>526</v>
      </c>
      <c r="C23" s="19">
        <v>588</v>
      </c>
      <c r="D23" s="20">
        <f t="shared" si="1"/>
        <v>1114</v>
      </c>
      <c r="E23" s="19">
        <v>0</v>
      </c>
      <c r="F23" s="19">
        <v>0</v>
      </c>
      <c r="G23" s="20">
        <f t="shared" si="2"/>
        <v>0</v>
      </c>
      <c r="H23" s="21">
        <f t="shared" si="0"/>
        <v>526</v>
      </c>
      <c r="I23" s="22">
        <f t="shared" si="0"/>
        <v>588</v>
      </c>
      <c r="J23" s="21">
        <f t="shared" si="3"/>
        <v>1114</v>
      </c>
      <c r="K23" s="19">
        <v>0</v>
      </c>
      <c r="L23" s="19">
        <v>0</v>
      </c>
      <c r="M23" s="20">
        <f t="shared" si="4"/>
        <v>0</v>
      </c>
    </row>
    <row r="24" spans="1:13" ht="13.5" customHeight="1">
      <c r="A24" s="4" t="s">
        <v>22</v>
      </c>
      <c r="B24" s="19">
        <v>0</v>
      </c>
      <c r="C24" s="19">
        <v>0</v>
      </c>
      <c r="D24" s="20">
        <f t="shared" si="1"/>
        <v>0</v>
      </c>
      <c r="E24" s="19">
        <v>0</v>
      </c>
      <c r="F24" s="19">
        <v>0</v>
      </c>
      <c r="G24" s="20">
        <f t="shared" si="2"/>
        <v>0</v>
      </c>
      <c r="H24" s="21">
        <f t="shared" si="0"/>
        <v>0</v>
      </c>
      <c r="I24" s="22">
        <f t="shared" si="0"/>
        <v>0</v>
      </c>
      <c r="J24" s="21">
        <f t="shared" si="3"/>
        <v>0</v>
      </c>
      <c r="K24" s="19">
        <v>0</v>
      </c>
      <c r="L24" s="19">
        <v>0</v>
      </c>
      <c r="M24" s="20">
        <f t="shared" si="4"/>
        <v>0</v>
      </c>
    </row>
    <row r="25" spans="1:13" ht="13.5" customHeight="1">
      <c r="A25" s="4" t="s">
        <v>23</v>
      </c>
      <c r="B25" s="19">
        <v>522</v>
      </c>
      <c r="C25" s="19">
        <v>571</v>
      </c>
      <c r="D25" s="20">
        <f t="shared" si="1"/>
        <v>1093</v>
      </c>
      <c r="E25" s="19">
        <v>0</v>
      </c>
      <c r="F25" s="19">
        <v>0</v>
      </c>
      <c r="G25" s="20">
        <f t="shared" si="2"/>
        <v>0</v>
      </c>
      <c r="H25" s="21">
        <f t="shared" si="0"/>
        <v>522</v>
      </c>
      <c r="I25" s="22">
        <f t="shared" si="0"/>
        <v>571</v>
      </c>
      <c r="J25" s="21">
        <f t="shared" si="3"/>
        <v>1093</v>
      </c>
      <c r="K25" s="19">
        <v>0</v>
      </c>
      <c r="L25" s="19">
        <v>0</v>
      </c>
      <c r="M25" s="20">
        <f t="shared" si="4"/>
        <v>0</v>
      </c>
    </row>
    <row r="26" spans="1:13" ht="13.5" customHeight="1">
      <c r="A26" s="4" t="s">
        <v>24</v>
      </c>
      <c r="B26" s="19">
        <v>60513</v>
      </c>
      <c r="C26" s="19">
        <v>61064</v>
      </c>
      <c r="D26" s="20">
        <f t="shared" si="1"/>
        <v>121577</v>
      </c>
      <c r="E26" s="19">
        <v>0</v>
      </c>
      <c r="F26" s="19">
        <v>0</v>
      </c>
      <c r="G26" s="20">
        <f t="shared" si="2"/>
        <v>0</v>
      </c>
      <c r="H26" s="21">
        <f t="shared" si="0"/>
        <v>60513</v>
      </c>
      <c r="I26" s="22">
        <f t="shared" si="0"/>
        <v>61064</v>
      </c>
      <c r="J26" s="21">
        <f t="shared" si="3"/>
        <v>121577</v>
      </c>
      <c r="K26" s="19">
        <v>579</v>
      </c>
      <c r="L26" s="19">
        <v>0</v>
      </c>
      <c r="M26" s="20">
        <f t="shared" si="4"/>
        <v>579</v>
      </c>
    </row>
    <row r="27" spans="1:13" ht="13.5" customHeight="1">
      <c r="A27" s="4" t="s">
        <v>25</v>
      </c>
      <c r="B27" s="19">
        <v>15805</v>
      </c>
      <c r="C27" s="19">
        <v>16810</v>
      </c>
      <c r="D27" s="20">
        <f t="shared" si="1"/>
        <v>32615</v>
      </c>
      <c r="E27" s="19">
        <v>0</v>
      </c>
      <c r="F27" s="19">
        <v>0</v>
      </c>
      <c r="G27" s="20">
        <f t="shared" si="2"/>
        <v>0</v>
      </c>
      <c r="H27" s="21">
        <f t="shared" si="0"/>
        <v>15805</v>
      </c>
      <c r="I27" s="22">
        <f t="shared" si="0"/>
        <v>16810</v>
      </c>
      <c r="J27" s="21">
        <f t="shared" si="3"/>
        <v>32615</v>
      </c>
      <c r="K27" s="19">
        <v>0</v>
      </c>
      <c r="L27" s="19">
        <v>0</v>
      </c>
      <c r="M27" s="20">
        <f t="shared" si="4"/>
        <v>0</v>
      </c>
    </row>
    <row r="28" spans="1:13" ht="13.5" customHeight="1">
      <c r="A28" s="4" t="s">
        <v>26</v>
      </c>
      <c r="B28" s="19">
        <v>109143</v>
      </c>
      <c r="C28" s="19">
        <v>111085</v>
      </c>
      <c r="D28" s="20">
        <f t="shared" si="1"/>
        <v>220228</v>
      </c>
      <c r="E28" s="19">
        <v>0</v>
      </c>
      <c r="F28" s="19">
        <v>0</v>
      </c>
      <c r="G28" s="20">
        <f t="shared" si="2"/>
        <v>0</v>
      </c>
      <c r="H28" s="21">
        <f t="shared" si="0"/>
        <v>109143</v>
      </c>
      <c r="I28" s="22">
        <f t="shared" si="0"/>
        <v>111085</v>
      </c>
      <c r="J28" s="21">
        <f t="shared" si="3"/>
        <v>220228</v>
      </c>
      <c r="K28" s="19">
        <v>0</v>
      </c>
      <c r="L28" s="19">
        <v>0</v>
      </c>
      <c r="M28" s="20">
        <f t="shared" si="4"/>
        <v>0</v>
      </c>
    </row>
    <row r="29" spans="1:13" ht="13.5" customHeight="1">
      <c r="A29" s="4" t="s">
        <v>27</v>
      </c>
      <c r="B29" s="19">
        <v>179323</v>
      </c>
      <c r="C29" s="19">
        <v>183307</v>
      </c>
      <c r="D29" s="20">
        <f t="shared" si="1"/>
        <v>362630</v>
      </c>
      <c r="E29" s="19">
        <v>0</v>
      </c>
      <c r="F29" s="19">
        <v>61</v>
      </c>
      <c r="G29" s="20">
        <f t="shared" si="2"/>
        <v>61</v>
      </c>
      <c r="H29" s="21">
        <f t="shared" si="0"/>
        <v>179323</v>
      </c>
      <c r="I29" s="22">
        <f t="shared" si="0"/>
        <v>183368</v>
      </c>
      <c r="J29" s="21">
        <f t="shared" si="3"/>
        <v>362691</v>
      </c>
      <c r="K29" s="19">
        <v>0</v>
      </c>
      <c r="L29" s="19">
        <v>0</v>
      </c>
      <c r="M29" s="20">
        <f t="shared" si="4"/>
        <v>0</v>
      </c>
    </row>
    <row r="30" spans="1:13" ht="13.5" customHeight="1">
      <c r="A30" s="4" t="s">
        <v>28</v>
      </c>
      <c r="B30" s="19">
        <v>107095</v>
      </c>
      <c r="C30" s="19">
        <v>108791</v>
      </c>
      <c r="D30" s="20">
        <f t="shared" si="1"/>
        <v>215886</v>
      </c>
      <c r="E30" s="19">
        <v>0</v>
      </c>
      <c r="F30" s="19">
        <v>0</v>
      </c>
      <c r="G30" s="20">
        <f t="shared" si="2"/>
        <v>0</v>
      </c>
      <c r="H30" s="21">
        <f t="shared" si="0"/>
        <v>107095</v>
      </c>
      <c r="I30" s="22">
        <f t="shared" si="0"/>
        <v>108791</v>
      </c>
      <c r="J30" s="21">
        <f t="shared" si="3"/>
        <v>215886</v>
      </c>
      <c r="K30" s="19">
        <v>159</v>
      </c>
      <c r="L30" s="19">
        <v>0</v>
      </c>
      <c r="M30" s="20">
        <f t="shared" si="4"/>
        <v>159</v>
      </c>
    </row>
    <row r="31" spans="1:13" ht="13.5" customHeight="1">
      <c r="A31" s="4" t="s">
        <v>29</v>
      </c>
      <c r="B31" s="19">
        <v>240492</v>
      </c>
      <c r="C31" s="19">
        <v>245656</v>
      </c>
      <c r="D31" s="20">
        <f t="shared" si="1"/>
        <v>486148</v>
      </c>
      <c r="E31" s="19">
        <v>10074</v>
      </c>
      <c r="F31" s="19">
        <v>11269</v>
      </c>
      <c r="G31" s="20">
        <f t="shared" si="2"/>
        <v>21343</v>
      </c>
      <c r="H31" s="21">
        <f t="shared" si="0"/>
        <v>250566</v>
      </c>
      <c r="I31" s="22">
        <f t="shared" si="0"/>
        <v>256925</v>
      </c>
      <c r="J31" s="21">
        <f t="shared" si="3"/>
        <v>507491</v>
      </c>
      <c r="K31" s="19">
        <v>435</v>
      </c>
      <c r="L31" s="19">
        <v>0</v>
      </c>
      <c r="M31" s="20">
        <f t="shared" si="4"/>
        <v>435</v>
      </c>
    </row>
    <row r="32" spans="1:13" ht="13.5" customHeight="1">
      <c r="A32" s="4" t="s">
        <v>30</v>
      </c>
      <c r="B32" s="19">
        <v>175750</v>
      </c>
      <c r="C32" s="19">
        <v>174228</v>
      </c>
      <c r="D32" s="20">
        <f t="shared" si="1"/>
        <v>349978</v>
      </c>
      <c r="E32" s="19">
        <v>1431</v>
      </c>
      <c r="F32" s="19">
        <v>1385</v>
      </c>
      <c r="G32" s="20">
        <f t="shared" si="2"/>
        <v>2816</v>
      </c>
      <c r="H32" s="21">
        <f t="shared" si="0"/>
        <v>177181</v>
      </c>
      <c r="I32" s="22">
        <f t="shared" si="0"/>
        <v>175613</v>
      </c>
      <c r="J32" s="21">
        <f t="shared" si="3"/>
        <v>352794</v>
      </c>
      <c r="K32" s="19">
        <v>854</v>
      </c>
      <c r="L32" s="19">
        <v>0</v>
      </c>
      <c r="M32" s="20">
        <f t="shared" si="4"/>
        <v>854</v>
      </c>
    </row>
    <row r="33" spans="1:15" ht="13.5" customHeight="1">
      <c r="A33" s="4" t="s">
        <v>31</v>
      </c>
      <c r="B33" s="19">
        <v>8813</v>
      </c>
      <c r="C33" s="19">
        <v>8772</v>
      </c>
      <c r="D33" s="20">
        <f t="shared" si="1"/>
        <v>17585</v>
      </c>
      <c r="E33" s="19">
        <v>0</v>
      </c>
      <c r="F33" s="19">
        <v>0</v>
      </c>
      <c r="G33" s="20">
        <f t="shared" si="2"/>
        <v>0</v>
      </c>
      <c r="H33" s="21">
        <f t="shared" si="0"/>
        <v>8813</v>
      </c>
      <c r="I33" s="22">
        <f t="shared" si="0"/>
        <v>8772</v>
      </c>
      <c r="J33" s="21">
        <f t="shared" si="3"/>
        <v>17585</v>
      </c>
      <c r="K33" s="19">
        <v>0</v>
      </c>
      <c r="L33" s="19">
        <v>0</v>
      </c>
      <c r="M33" s="20">
        <f t="shared" si="4"/>
        <v>0</v>
      </c>
    </row>
    <row r="34" spans="1:15" ht="13.5" customHeight="1">
      <c r="A34" s="4" t="s">
        <v>32</v>
      </c>
      <c r="B34" s="19">
        <v>12324</v>
      </c>
      <c r="C34" s="19">
        <v>12082</v>
      </c>
      <c r="D34" s="20">
        <f t="shared" si="1"/>
        <v>24406</v>
      </c>
      <c r="E34" s="19">
        <v>0</v>
      </c>
      <c r="F34" s="19">
        <v>0</v>
      </c>
      <c r="G34" s="20">
        <f t="shared" si="2"/>
        <v>0</v>
      </c>
      <c r="H34" s="21">
        <f t="shared" si="0"/>
        <v>12324</v>
      </c>
      <c r="I34" s="22">
        <f t="shared" si="0"/>
        <v>12082</v>
      </c>
      <c r="J34" s="21">
        <f t="shared" si="3"/>
        <v>24406</v>
      </c>
      <c r="K34" s="19">
        <v>0</v>
      </c>
      <c r="L34" s="19">
        <v>0</v>
      </c>
      <c r="M34" s="20">
        <f t="shared" si="4"/>
        <v>0</v>
      </c>
    </row>
    <row r="35" spans="1:15" ht="13.5" customHeight="1">
      <c r="A35" s="4" t="s">
        <v>33</v>
      </c>
      <c r="B35" s="19">
        <v>7817</v>
      </c>
      <c r="C35" s="19">
        <v>8169</v>
      </c>
      <c r="D35" s="20">
        <f t="shared" si="1"/>
        <v>15986</v>
      </c>
      <c r="E35" s="19">
        <v>0</v>
      </c>
      <c r="F35" s="19">
        <v>0</v>
      </c>
      <c r="G35" s="20">
        <f t="shared" si="2"/>
        <v>0</v>
      </c>
      <c r="H35" s="21">
        <f t="shared" si="0"/>
        <v>7817</v>
      </c>
      <c r="I35" s="22">
        <f t="shared" si="0"/>
        <v>8169</v>
      </c>
      <c r="J35" s="21">
        <f t="shared" si="3"/>
        <v>15986</v>
      </c>
      <c r="K35" s="19">
        <v>0</v>
      </c>
      <c r="L35" s="19">
        <v>0</v>
      </c>
      <c r="M35" s="20">
        <f t="shared" si="4"/>
        <v>0</v>
      </c>
    </row>
    <row r="36" spans="1:15" ht="13.5" customHeight="1">
      <c r="A36" s="4" t="s">
        <v>34</v>
      </c>
      <c r="B36" s="19">
        <v>0</v>
      </c>
      <c r="C36" s="19">
        <v>0</v>
      </c>
      <c r="D36" s="20">
        <f t="shared" si="1"/>
        <v>0</v>
      </c>
      <c r="E36" s="19">
        <v>0</v>
      </c>
      <c r="F36" s="19">
        <v>0</v>
      </c>
      <c r="G36" s="20">
        <f t="shared" si="2"/>
        <v>0</v>
      </c>
      <c r="H36" s="21">
        <f t="shared" si="0"/>
        <v>0</v>
      </c>
      <c r="I36" s="22">
        <f t="shared" si="0"/>
        <v>0</v>
      </c>
      <c r="J36" s="21">
        <f t="shared" si="3"/>
        <v>0</v>
      </c>
      <c r="K36" s="19">
        <v>0</v>
      </c>
      <c r="L36" s="19">
        <v>0</v>
      </c>
      <c r="M36" s="20">
        <f t="shared" si="4"/>
        <v>0</v>
      </c>
    </row>
    <row r="37" spans="1:15" ht="12.75" customHeight="1">
      <c r="A37" s="4" t="s">
        <v>35</v>
      </c>
      <c r="B37" s="19">
        <v>11544.594623655914</v>
      </c>
      <c r="C37" s="19">
        <v>11932.651612903226</v>
      </c>
      <c r="D37" s="20">
        <f t="shared" si="1"/>
        <v>23477.246236559142</v>
      </c>
      <c r="E37" s="19">
        <v>0</v>
      </c>
      <c r="F37" s="19">
        <v>0</v>
      </c>
      <c r="G37" s="20">
        <f t="shared" si="2"/>
        <v>0</v>
      </c>
      <c r="H37" s="21">
        <f t="shared" si="0"/>
        <v>11544.594623655914</v>
      </c>
      <c r="I37" s="22">
        <f t="shared" si="0"/>
        <v>11932.651612903226</v>
      </c>
      <c r="J37" s="21">
        <f t="shared" si="3"/>
        <v>23477.246236559142</v>
      </c>
      <c r="K37" s="19">
        <v>1191.5333333333333</v>
      </c>
      <c r="L37" s="19">
        <v>0</v>
      </c>
      <c r="M37" s="20">
        <f t="shared" si="4"/>
        <v>1191.5333333333333</v>
      </c>
    </row>
    <row r="38" spans="1:15" ht="24.95" customHeight="1">
      <c r="A38" s="11" t="s">
        <v>54</v>
      </c>
      <c r="B38" s="23">
        <f t="shared" ref="B38:M38" si="5">SUM(B9:B11)+SUM(B14:B25)</f>
        <v>3188698</v>
      </c>
      <c r="C38" s="23">
        <f t="shared" si="5"/>
        <v>3196906</v>
      </c>
      <c r="D38" s="23">
        <f t="shared" si="5"/>
        <v>6385604</v>
      </c>
      <c r="E38" s="23">
        <f t="shared" si="5"/>
        <v>3518283</v>
      </c>
      <c r="F38" s="23">
        <f t="shared" si="5"/>
        <v>3480014</v>
      </c>
      <c r="G38" s="23">
        <f t="shared" si="5"/>
        <v>6998297</v>
      </c>
      <c r="H38" s="23">
        <f t="shared" si="5"/>
        <v>6706981</v>
      </c>
      <c r="I38" s="23">
        <f t="shared" si="5"/>
        <v>6676920</v>
      </c>
      <c r="J38" s="23">
        <f t="shared" si="5"/>
        <v>13383901</v>
      </c>
      <c r="K38" s="23">
        <f t="shared" si="5"/>
        <v>2350</v>
      </c>
      <c r="L38" s="23">
        <f t="shared" si="5"/>
        <v>48050</v>
      </c>
      <c r="M38" s="23">
        <f t="shared" si="5"/>
        <v>50400</v>
      </c>
      <c r="O38" s="7"/>
    </row>
    <row r="39" spans="1:15" ht="13.5" customHeight="1">
      <c r="A39" s="4" t="s">
        <v>37</v>
      </c>
      <c r="B39" s="24">
        <f>SUM(B12,B26:B29,B36)</f>
        <v>1035176</v>
      </c>
      <c r="C39" s="24">
        <f t="shared" ref="C39:M39" si="6">SUM(C12,C26:C29,C36)</f>
        <v>1031239</v>
      </c>
      <c r="D39" s="24">
        <f t="shared" si="6"/>
        <v>2066415</v>
      </c>
      <c r="E39" s="24">
        <f t="shared" si="6"/>
        <v>83180</v>
      </c>
      <c r="F39" s="24">
        <f t="shared" si="6"/>
        <v>81834</v>
      </c>
      <c r="G39" s="24">
        <f t="shared" si="6"/>
        <v>165014</v>
      </c>
      <c r="H39" s="24">
        <f t="shared" si="6"/>
        <v>1118356</v>
      </c>
      <c r="I39" s="24">
        <f t="shared" si="6"/>
        <v>1113073</v>
      </c>
      <c r="J39" s="24">
        <f t="shared" si="6"/>
        <v>2231429</v>
      </c>
      <c r="K39" s="24">
        <f t="shared" si="6"/>
        <v>579</v>
      </c>
      <c r="L39" s="24">
        <f t="shared" si="6"/>
        <v>0</v>
      </c>
      <c r="M39" s="24">
        <f t="shared" si="6"/>
        <v>579</v>
      </c>
    </row>
    <row r="40" spans="1:15" ht="13.5" customHeight="1">
      <c r="A40" s="4" t="s">
        <v>38</v>
      </c>
      <c r="B40" s="21">
        <f>SUM(B13,B30:B35,B37)</f>
        <v>1175383.594623656</v>
      </c>
      <c r="C40" s="21">
        <f t="shared" ref="C40:M40" si="7">SUM(C13,C30:C35,C37)</f>
        <v>1173626.6516129032</v>
      </c>
      <c r="D40" s="21">
        <f t="shared" si="7"/>
        <v>2349010.246236559</v>
      </c>
      <c r="E40" s="21">
        <f t="shared" si="7"/>
        <v>50947</v>
      </c>
      <c r="F40" s="21">
        <f t="shared" si="7"/>
        <v>53549</v>
      </c>
      <c r="G40" s="21">
        <f t="shared" si="7"/>
        <v>104496</v>
      </c>
      <c r="H40" s="21">
        <f t="shared" si="7"/>
        <v>1226330.594623656</v>
      </c>
      <c r="I40" s="21">
        <f t="shared" si="7"/>
        <v>1227175.6516129032</v>
      </c>
      <c r="J40" s="21">
        <f t="shared" si="7"/>
        <v>2453506.246236559</v>
      </c>
      <c r="K40" s="21">
        <f t="shared" si="7"/>
        <v>2814.5333333333333</v>
      </c>
      <c r="L40" s="21">
        <f t="shared" si="7"/>
        <v>0</v>
      </c>
      <c r="M40" s="21">
        <f t="shared" si="7"/>
        <v>2814.5333333333333</v>
      </c>
    </row>
    <row r="41" spans="1:15" ht="24.95" customHeight="1">
      <c r="A41" s="14" t="s">
        <v>55</v>
      </c>
      <c r="B41" s="25">
        <f t="shared" ref="B41:M41" si="8">SUM(B38:B40)</f>
        <v>5399257.594623656</v>
      </c>
      <c r="C41" s="25">
        <f t="shared" si="8"/>
        <v>5401771.651612903</v>
      </c>
      <c r="D41" s="25">
        <f t="shared" si="8"/>
        <v>10801029.246236559</v>
      </c>
      <c r="E41" s="25">
        <f t="shared" si="8"/>
        <v>3652410</v>
      </c>
      <c r="F41" s="25">
        <f>SUM(F38:F40)</f>
        <v>3615397</v>
      </c>
      <c r="G41" s="25">
        <f t="shared" si="8"/>
        <v>7267807</v>
      </c>
      <c r="H41" s="25">
        <f t="shared" si="8"/>
        <v>9051667.5946236551</v>
      </c>
      <c r="I41" s="25">
        <f t="shared" si="8"/>
        <v>9017168.6516129039</v>
      </c>
      <c r="J41" s="25">
        <f>SUM(J38:J40)</f>
        <v>18068836.246236559</v>
      </c>
      <c r="K41" s="25">
        <f t="shared" si="8"/>
        <v>5743.5333333333328</v>
      </c>
      <c r="L41" s="25">
        <f t="shared" si="8"/>
        <v>48050</v>
      </c>
      <c r="M41" s="25">
        <f t="shared" si="8"/>
        <v>53793.533333333333</v>
      </c>
    </row>
    <row r="42" spans="1:15" ht="11.25" customHeight="1"/>
    <row r="43" spans="1:15" ht="12" customHeight="1">
      <c r="A43" s="16" t="s">
        <v>40</v>
      </c>
    </row>
  </sheetData>
  <sheetProtection algorithmName="SHA-512" hashValue="dH9CjMh0BHUg/A7m1e4H1t/MWHTdKpfqw98V6AxJCmzUoMH8dE2KO8q+ENQjrT9bFJl1TiC2QxJJqNkEunISpQ==" saltValue="MHmJiSf5VrDVmRtt2YZNKQ==" spinCount="100000" sheet="1" objects="1" scenarios="1"/>
  <mergeCells count="19"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  <mergeCell ref="K6:K8"/>
    <mergeCell ref="L6:L8"/>
    <mergeCell ref="M6:M8"/>
    <mergeCell ref="E6:E8"/>
    <mergeCell ref="F6:F8"/>
    <mergeCell ref="G6:G8"/>
    <mergeCell ref="H6:H8"/>
    <mergeCell ref="I6:I8"/>
    <mergeCell ref="J6:J8"/>
  </mergeCells>
  <pageMargins left="0.15748031496062992" right="0.15748031496062992" top="0.78740157480314965" bottom="0.59055118110236227" header="0.11811023622047245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83AA-F4CB-4133-A537-D60CC51A1F50}">
  <dimension ref="A1:M48"/>
  <sheetViews>
    <sheetView zoomScale="70" zoomScaleNormal="70" zoomScaleSheetLayoutView="70" workbookViewId="0">
      <selection sqref="A1:J1"/>
    </sheetView>
  </sheetViews>
  <sheetFormatPr defaultColWidth="9.140625" defaultRowHeight="12" customHeight="1"/>
  <cols>
    <col min="1" max="1" width="23.42578125" style="1" customWidth="1"/>
    <col min="2" max="5" width="15.7109375" style="1" customWidth="1"/>
    <col min="6" max="12" width="13.42578125" style="1" customWidth="1"/>
    <col min="13" max="13" width="9.140625" style="1"/>
    <col min="14" max="14" width="10" style="1" bestFit="1" customWidth="1"/>
    <col min="15" max="15" width="9.140625" style="1"/>
    <col min="16" max="16" width="12" style="1" customWidth="1"/>
    <col min="17" max="16384" width="9.140625" style="1"/>
  </cols>
  <sheetData>
    <row r="1" spans="1:13" ht="13.15" customHeight="1">
      <c r="A1" s="102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26"/>
      <c r="L1" s="26"/>
    </row>
    <row r="2" spans="1:13" ht="13.15" customHeight="1">
      <c r="A2" s="103" t="s">
        <v>57</v>
      </c>
      <c r="B2" s="103"/>
      <c r="C2" s="103"/>
      <c r="D2" s="103"/>
      <c r="E2" s="103"/>
      <c r="F2" s="103"/>
      <c r="G2" s="103"/>
      <c r="H2" s="103"/>
      <c r="I2" s="103"/>
      <c r="J2" s="103"/>
      <c r="K2" s="27"/>
      <c r="L2" s="27"/>
    </row>
    <row r="3" spans="1:13" ht="13.1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3" ht="12" customHeight="1">
      <c r="A4" s="16"/>
      <c r="B4" s="16"/>
      <c r="C4" s="16"/>
      <c r="D4" s="29"/>
      <c r="E4" s="29" t="s">
        <v>58</v>
      </c>
      <c r="L4" s="29"/>
      <c r="M4" s="29"/>
    </row>
    <row r="5" spans="1:13" ht="26.1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</row>
    <row r="6" spans="1:13" ht="15" customHeight="1">
      <c r="A6" s="4" t="s">
        <v>7</v>
      </c>
      <c r="B6" s="31">
        <v>155319856</v>
      </c>
      <c r="C6" s="31">
        <v>148443902.76709676</v>
      </c>
      <c r="D6" s="31">
        <v>145519877.36935484</v>
      </c>
      <c r="E6" s="31">
        <v>138130267.09666666</v>
      </c>
      <c r="F6" s="7"/>
      <c r="G6" s="32"/>
    </row>
    <row r="7" spans="1:13" ht="15" customHeight="1">
      <c r="A7" s="4" t="s">
        <v>8</v>
      </c>
      <c r="B7" s="31">
        <v>16089795</v>
      </c>
      <c r="C7" s="31">
        <v>13319430</v>
      </c>
      <c r="D7" s="31">
        <v>17765934.990000002</v>
      </c>
      <c r="E7" s="31">
        <v>24387164</v>
      </c>
      <c r="F7" s="7"/>
      <c r="G7" s="32"/>
    </row>
    <row r="8" spans="1:13" ht="15" customHeight="1">
      <c r="A8" s="4" t="s">
        <v>9</v>
      </c>
      <c r="B8" s="31">
        <v>37285092</v>
      </c>
      <c r="C8" s="31">
        <v>41280871</v>
      </c>
      <c r="D8" s="31">
        <v>43233206</v>
      </c>
      <c r="E8" s="31">
        <v>33950765</v>
      </c>
      <c r="F8" s="7"/>
      <c r="G8" s="32"/>
    </row>
    <row r="9" spans="1:13" ht="15" customHeight="1">
      <c r="A9" s="8" t="s">
        <v>10</v>
      </c>
      <c r="B9" s="31">
        <v>15293620</v>
      </c>
      <c r="C9" s="31">
        <v>15590812.77</v>
      </c>
      <c r="D9" s="31">
        <v>15431047</v>
      </c>
      <c r="E9" s="31">
        <v>18388104.573333334</v>
      </c>
      <c r="F9" s="7"/>
      <c r="G9" s="32"/>
    </row>
    <row r="10" spans="1:13" ht="15" customHeight="1">
      <c r="A10" s="4" t="s">
        <v>11</v>
      </c>
      <c r="B10" s="31">
        <v>12767606</v>
      </c>
      <c r="C10" s="31">
        <v>11640472.967741936</v>
      </c>
      <c r="D10" s="31">
        <v>12065146</v>
      </c>
      <c r="E10" s="31">
        <v>12053851</v>
      </c>
      <c r="F10" s="7"/>
      <c r="G10" s="32"/>
    </row>
    <row r="11" spans="1:13" ht="15" customHeight="1">
      <c r="A11" s="4" t="s">
        <v>12</v>
      </c>
      <c r="B11" s="31">
        <v>133509</v>
      </c>
      <c r="C11" s="31">
        <v>136230</v>
      </c>
      <c r="D11" s="31">
        <v>192845</v>
      </c>
      <c r="E11" s="31">
        <v>161221</v>
      </c>
      <c r="F11" s="7"/>
      <c r="G11" s="32"/>
    </row>
    <row r="12" spans="1:13" ht="15" customHeight="1">
      <c r="A12" s="4" t="s">
        <v>13</v>
      </c>
      <c r="B12" s="31">
        <v>1412499</v>
      </c>
      <c r="C12" s="33">
        <v>1038301</v>
      </c>
      <c r="D12" s="31">
        <v>984930</v>
      </c>
      <c r="E12" s="31">
        <v>1166675</v>
      </c>
      <c r="F12" s="7"/>
      <c r="G12" s="32"/>
    </row>
    <row r="13" spans="1:13" ht="15" customHeight="1">
      <c r="A13" s="4" t="s">
        <v>14</v>
      </c>
      <c r="B13" s="31">
        <v>210888</v>
      </c>
      <c r="C13" s="31">
        <v>231660</v>
      </c>
      <c r="D13" s="31">
        <v>282565</v>
      </c>
      <c r="E13" s="31">
        <v>262898</v>
      </c>
      <c r="F13" s="7"/>
      <c r="G13" s="32"/>
    </row>
    <row r="14" spans="1:13" ht="15" customHeight="1">
      <c r="A14" s="4" t="s">
        <v>15</v>
      </c>
      <c r="B14" s="31">
        <v>0</v>
      </c>
      <c r="C14" s="31">
        <v>0</v>
      </c>
      <c r="D14" s="31">
        <v>0</v>
      </c>
      <c r="E14" s="31">
        <v>0</v>
      </c>
      <c r="F14" s="7"/>
      <c r="G14" s="32"/>
    </row>
    <row r="15" spans="1:13" ht="15" customHeight="1">
      <c r="A15" s="4" t="s">
        <v>16</v>
      </c>
      <c r="B15" s="31">
        <v>78124</v>
      </c>
      <c r="C15" s="31">
        <v>133372</v>
      </c>
      <c r="D15" s="31">
        <v>158463</v>
      </c>
      <c r="E15" s="31">
        <v>161063</v>
      </c>
      <c r="F15" s="7"/>
      <c r="G15" s="32"/>
    </row>
    <row r="16" spans="1:13" ht="15" customHeight="1">
      <c r="A16" s="4" t="s">
        <v>17</v>
      </c>
      <c r="B16" s="31">
        <v>84006</v>
      </c>
      <c r="C16" s="31">
        <v>143424</v>
      </c>
      <c r="D16" s="31">
        <v>178271</v>
      </c>
      <c r="E16" s="34">
        <v>175456</v>
      </c>
      <c r="F16" s="7"/>
      <c r="G16" s="32"/>
    </row>
    <row r="17" spans="1:7" ht="15" customHeight="1">
      <c r="A17" s="8" t="s">
        <v>18</v>
      </c>
      <c r="B17" s="31">
        <v>0</v>
      </c>
      <c r="C17" s="31">
        <v>0</v>
      </c>
      <c r="D17" s="31">
        <v>0</v>
      </c>
      <c r="E17" s="34">
        <v>146</v>
      </c>
      <c r="F17" s="7"/>
      <c r="G17" s="32"/>
    </row>
    <row r="18" spans="1:7" ht="15" customHeight="1">
      <c r="A18" s="8" t="s">
        <v>19</v>
      </c>
      <c r="B18" s="31">
        <v>18867492</v>
      </c>
      <c r="C18" s="31">
        <v>20386603.52</v>
      </c>
      <c r="D18" s="31">
        <v>19408174</v>
      </c>
      <c r="E18" s="34">
        <v>14029190.300000001</v>
      </c>
      <c r="F18" s="7"/>
      <c r="G18" s="32"/>
    </row>
    <row r="19" spans="1:7" ht="15" customHeight="1">
      <c r="A19" s="8" t="s">
        <v>20</v>
      </c>
      <c r="B19" s="31">
        <v>391</v>
      </c>
      <c r="C19" s="34">
        <v>260</v>
      </c>
      <c r="D19" s="34">
        <v>933</v>
      </c>
      <c r="E19" s="31">
        <v>3328</v>
      </c>
      <c r="F19" s="7"/>
      <c r="G19" s="32"/>
    </row>
    <row r="20" spans="1:7" ht="15" customHeight="1">
      <c r="A20" s="4" t="s">
        <v>21</v>
      </c>
      <c r="B20" s="31">
        <v>0</v>
      </c>
      <c r="C20" s="31">
        <v>0</v>
      </c>
      <c r="D20" s="31">
        <v>3</v>
      </c>
      <c r="E20" s="31">
        <v>1</v>
      </c>
      <c r="F20" s="7"/>
      <c r="G20" s="32"/>
    </row>
    <row r="21" spans="1:7" ht="15" customHeight="1">
      <c r="A21" s="4" t="s">
        <v>22</v>
      </c>
      <c r="B21" s="31">
        <v>0</v>
      </c>
      <c r="C21" s="31">
        <v>0</v>
      </c>
      <c r="D21" s="31">
        <v>0</v>
      </c>
      <c r="E21" s="31">
        <v>0</v>
      </c>
      <c r="F21" s="7"/>
      <c r="G21" s="32"/>
    </row>
    <row r="22" spans="1:7" ht="15" customHeight="1">
      <c r="A22" s="4" t="s">
        <v>23</v>
      </c>
      <c r="B22" s="31">
        <v>2413</v>
      </c>
      <c r="C22" s="31">
        <v>537</v>
      </c>
      <c r="D22" s="31">
        <v>500</v>
      </c>
      <c r="E22" s="31">
        <v>19</v>
      </c>
      <c r="F22" s="7"/>
      <c r="G22" s="32"/>
    </row>
    <row r="23" spans="1:7" ht="15" customHeight="1">
      <c r="A23" s="4" t="s">
        <v>24</v>
      </c>
      <c r="B23" s="31">
        <v>492157.53571428568</v>
      </c>
      <c r="C23" s="31">
        <v>311436.27935483871</v>
      </c>
      <c r="D23" s="31">
        <v>326784</v>
      </c>
      <c r="E23" s="31">
        <v>500963</v>
      </c>
      <c r="F23" s="7"/>
      <c r="G23" s="32"/>
    </row>
    <row r="24" spans="1:7" ht="15" customHeight="1">
      <c r="A24" s="4" t="s">
        <v>25</v>
      </c>
      <c r="B24" s="31">
        <v>38669</v>
      </c>
      <c r="C24" s="31">
        <v>37319</v>
      </c>
      <c r="D24" s="31">
        <v>32919</v>
      </c>
      <c r="E24" s="31">
        <v>31059</v>
      </c>
      <c r="F24" s="7"/>
      <c r="G24" s="32"/>
    </row>
    <row r="25" spans="1:7" ht="15" customHeight="1">
      <c r="A25" s="4" t="s">
        <v>26</v>
      </c>
      <c r="B25" s="31">
        <v>1495088</v>
      </c>
      <c r="C25" s="31">
        <v>1240726</v>
      </c>
      <c r="D25" s="31">
        <v>1321986</v>
      </c>
      <c r="E25" s="31">
        <v>1286190</v>
      </c>
      <c r="F25" s="7"/>
      <c r="G25" s="32"/>
    </row>
    <row r="26" spans="1:7" ht="15" customHeight="1">
      <c r="A26" s="4" t="s">
        <v>27</v>
      </c>
      <c r="B26" s="31">
        <v>3376040</v>
      </c>
      <c r="C26" s="31">
        <v>4090737</v>
      </c>
      <c r="D26" s="31">
        <v>4678286</v>
      </c>
      <c r="E26" s="31">
        <v>5828098</v>
      </c>
      <c r="F26" s="7"/>
      <c r="G26" s="32"/>
    </row>
    <row r="27" spans="1:7" ht="15" customHeight="1">
      <c r="A27" s="4" t="s">
        <v>28</v>
      </c>
      <c r="B27" s="31">
        <v>483892</v>
      </c>
      <c r="C27" s="31">
        <v>498532</v>
      </c>
      <c r="D27" s="31">
        <v>440648</v>
      </c>
      <c r="E27" s="31">
        <v>328834</v>
      </c>
      <c r="F27" s="7"/>
      <c r="G27" s="32"/>
    </row>
    <row r="28" spans="1:7" ht="15" customHeight="1">
      <c r="A28" s="4" t="s">
        <v>29</v>
      </c>
      <c r="B28" s="31">
        <v>2041837</v>
      </c>
      <c r="C28" s="31">
        <v>2220625</v>
      </c>
      <c r="D28" s="31">
        <v>2018001</v>
      </c>
      <c r="E28" s="31">
        <v>1884129</v>
      </c>
      <c r="F28" s="7"/>
      <c r="G28" s="32"/>
    </row>
    <row r="29" spans="1:7" ht="15" customHeight="1">
      <c r="A29" s="4" t="s">
        <v>30</v>
      </c>
      <c r="B29" s="31">
        <v>647775</v>
      </c>
      <c r="C29" s="31">
        <v>756770</v>
      </c>
      <c r="D29" s="31">
        <v>952206</v>
      </c>
      <c r="E29" s="31">
        <v>669839</v>
      </c>
      <c r="F29" s="7"/>
      <c r="G29" s="32"/>
    </row>
    <row r="30" spans="1:7" ht="15" customHeight="1">
      <c r="A30" s="4" t="s">
        <v>31</v>
      </c>
      <c r="B30" s="31">
        <v>41933</v>
      </c>
      <c r="C30" s="31">
        <v>65900</v>
      </c>
      <c r="D30" s="31">
        <v>68875</v>
      </c>
      <c r="E30" s="31">
        <v>52175</v>
      </c>
      <c r="F30" s="7"/>
      <c r="G30" s="32"/>
    </row>
    <row r="31" spans="1:7" ht="15" customHeight="1">
      <c r="A31" s="4" t="s">
        <v>32</v>
      </c>
      <c r="B31" s="31">
        <v>90891</v>
      </c>
      <c r="C31" s="31">
        <v>84069</v>
      </c>
      <c r="D31" s="31">
        <v>72389</v>
      </c>
      <c r="E31" s="31">
        <v>83127</v>
      </c>
      <c r="F31" s="7"/>
      <c r="G31" s="32"/>
    </row>
    <row r="32" spans="1:7" ht="15" customHeight="1">
      <c r="A32" s="4" t="s">
        <v>33</v>
      </c>
      <c r="B32" s="31">
        <v>4154</v>
      </c>
      <c r="C32" s="31">
        <v>4834</v>
      </c>
      <c r="D32" s="31">
        <v>3840</v>
      </c>
      <c r="E32" s="31">
        <v>3806</v>
      </c>
      <c r="F32" s="7"/>
      <c r="G32" s="32"/>
    </row>
    <row r="33" spans="1:13" ht="15" customHeight="1">
      <c r="A33" s="4" t="s">
        <v>34</v>
      </c>
      <c r="B33" s="31">
        <v>0</v>
      </c>
      <c r="C33" s="31">
        <v>0</v>
      </c>
      <c r="D33" s="31">
        <v>0</v>
      </c>
      <c r="E33" s="31">
        <v>0</v>
      </c>
      <c r="F33" s="7"/>
      <c r="G33" s="32"/>
    </row>
    <row r="34" spans="1:13" ht="15" customHeight="1">
      <c r="A34" s="4" t="s">
        <v>35</v>
      </c>
      <c r="B34" s="31">
        <v>97675</v>
      </c>
      <c r="C34" s="31">
        <v>106087.35483870968</v>
      </c>
      <c r="D34" s="31">
        <v>104810</v>
      </c>
      <c r="E34" s="31">
        <v>97296</v>
      </c>
      <c r="F34" s="7"/>
      <c r="G34" s="32"/>
    </row>
    <row r="35" spans="1:13" ht="24.95" customHeight="1">
      <c r="A35" s="11" t="s">
        <v>59</v>
      </c>
      <c r="B35" s="12">
        <f>SUM(B6:B8,B11:B22)</f>
        <v>229484065</v>
      </c>
      <c r="C35" s="12">
        <f>SUM(C6:C8,C11:C22)</f>
        <v>225114591.28709677</v>
      </c>
      <c r="D35" s="12">
        <f>SUM(D6:D8,D11:D22)</f>
        <v>227725702.35935485</v>
      </c>
      <c r="E35" s="12">
        <f>SUM(E6:E8,E11:E22)</f>
        <v>212428193.39666668</v>
      </c>
    </row>
    <row r="36" spans="1:13" ht="15" customHeight="1">
      <c r="A36" s="4" t="s">
        <v>37</v>
      </c>
      <c r="B36" s="35">
        <f>SUM(B9,B23:B26,B33)</f>
        <v>20695574.535714284</v>
      </c>
      <c r="C36" s="35">
        <f>SUM(C9,C23:C26,C33)</f>
        <v>21271031.049354836</v>
      </c>
      <c r="D36" s="35">
        <f>SUM(D9,D23:D26,D33)</f>
        <v>21791022</v>
      </c>
      <c r="E36" s="35">
        <f>SUM(E9,E23:E26,E33)</f>
        <v>26034414.573333334</v>
      </c>
    </row>
    <row r="37" spans="1:13" ht="15" customHeight="1">
      <c r="A37" s="4" t="s">
        <v>38</v>
      </c>
      <c r="B37" s="35">
        <f>SUM(B10,B27:B32,B34)</f>
        <v>16175763</v>
      </c>
      <c r="C37" s="35">
        <f t="shared" ref="C37:E37" si="0">SUM(C10,C27:C32,C34)</f>
        <v>15377290.322580647</v>
      </c>
      <c r="D37" s="35">
        <f t="shared" si="0"/>
        <v>15725915</v>
      </c>
      <c r="E37" s="35">
        <f t="shared" si="0"/>
        <v>15173057</v>
      </c>
    </row>
    <row r="38" spans="1:13" ht="24.95" customHeight="1">
      <c r="A38" s="14" t="s">
        <v>60</v>
      </c>
      <c r="B38" s="15">
        <f>SUM(B35:B37)</f>
        <v>266355402.53571427</v>
      </c>
      <c r="C38" s="15">
        <f t="shared" ref="C38:E38" si="1">SUM(C35:C37)</f>
        <v>261762912.65903223</v>
      </c>
      <c r="D38" s="15">
        <f t="shared" si="1"/>
        <v>265242639.35935485</v>
      </c>
      <c r="E38" s="15">
        <f t="shared" si="1"/>
        <v>253635664.97</v>
      </c>
    </row>
    <row r="39" spans="1:13" ht="12" customHeight="1">
      <c r="A39" s="16"/>
    </row>
    <row r="40" spans="1:13" ht="12" customHeight="1">
      <c r="A40" s="16" t="s">
        <v>40</v>
      </c>
    </row>
    <row r="41" spans="1:13" ht="12" customHeight="1">
      <c r="M41" s="17"/>
    </row>
    <row r="42" spans="1:13" ht="12" customHeight="1">
      <c r="M42" s="17"/>
    </row>
    <row r="43" spans="1:13" ht="12" customHeight="1">
      <c r="M43" s="17"/>
    </row>
    <row r="44" spans="1:13" ht="12" customHeight="1">
      <c r="M44" s="17"/>
    </row>
    <row r="45" spans="1:13" ht="12" customHeight="1">
      <c r="M45" s="17"/>
    </row>
    <row r="46" spans="1:13" ht="12" customHeight="1">
      <c r="M46" s="17"/>
    </row>
    <row r="47" spans="1:13" ht="12" customHeight="1">
      <c r="M47" s="17"/>
    </row>
    <row r="48" spans="1:13" ht="12" customHeight="1">
      <c r="M48" s="17"/>
    </row>
  </sheetData>
  <sheetProtection algorithmName="SHA-512" hashValue="F1X7gjlQyrsik1DU+no2/5x+PygbkqZC4+A/b6NoZJFX87dLJnD5od9AT07Gg/hcLJ9aEAw7VpPdKRFGS1xagQ==" saltValue="387hXXihy7PvsuUAZyi+vA==" spinCount="100000" sheet="1" objects="1" scenarios="1" formatCells="0"/>
  <mergeCells count="2">
    <mergeCell ref="A1:J1"/>
    <mergeCell ref="A2:J2"/>
  </mergeCells>
  <pageMargins left="0.55118110236220474" right="0.35433070866141736" top="0.78740157480314965" bottom="0.59055118110236227" header="0.51181102362204722" footer="0.31496062992125984"/>
  <pageSetup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48337-E0E3-4753-8BEC-7D608D387FC2}">
  <dimension ref="A1:AD43"/>
  <sheetViews>
    <sheetView zoomScale="93" zoomScaleNormal="93" zoomScaleSheetLayoutView="98" workbookViewId="0">
      <pane xSplit="1" topLeftCell="B1" activePane="topRight" state="frozen"/>
      <selection pane="topRight" sqref="A1:M1"/>
    </sheetView>
  </sheetViews>
  <sheetFormatPr defaultColWidth="9.140625" defaultRowHeight="12.6" customHeight="1"/>
  <cols>
    <col min="1" max="1" width="23.42578125" style="1" customWidth="1"/>
    <col min="2" max="10" width="12.7109375" style="1" customWidth="1"/>
    <col min="11" max="11" width="9.7109375" style="1" customWidth="1"/>
    <col min="12" max="12" width="11.42578125" style="1" customWidth="1"/>
    <col min="13" max="13" width="12.42578125" style="1" customWidth="1"/>
    <col min="14" max="14" width="15.5703125" style="1" customWidth="1"/>
    <col min="15" max="15" width="9.140625" style="1"/>
    <col min="16" max="18" width="9.28515625" style="1" bestFit="1" customWidth="1"/>
    <col min="19" max="19" width="9.140625" style="1"/>
    <col min="20" max="21" width="9.28515625" style="1" bestFit="1" customWidth="1"/>
    <col min="22" max="22" width="9.5703125" style="1" bestFit="1" customWidth="1"/>
    <col min="23" max="23" width="9.140625" style="1"/>
    <col min="24" max="25" width="9.5703125" style="1" bestFit="1" customWidth="1"/>
    <col min="26" max="26" width="9.28515625" style="1" bestFit="1" customWidth="1"/>
    <col min="27" max="27" width="9.140625" style="1"/>
    <col min="28" max="30" width="9.28515625" style="1" bestFit="1" customWidth="1"/>
    <col min="31" max="16384" width="9.140625" style="1"/>
  </cols>
  <sheetData>
    <row r="1" spans="1:30" ht="12.75">
      <c r="A1" s="95" t="s">
        <v>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30" ht="12.75">
      <c r="A2" s="96" t="s">
        <v>62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30" ht="12.6" customHeight="1">
      <c r="M3" s="29" t="s">
        <v>58</v>
      </c>
    </row>
    <row r="4" spans="1:30" ht="12.6" customHeight="1">
      <c r="A4" s="97" t="s">
        <v>43</v>
      </c>
      <c r="B4" s="97" t="s">
        <v>44</v>
      </c>
      <c r="C4" s="100"/>
      <c r="D4" s="100"/>
      <c r="E4" s="97" t="s">
        <v>45</v>
      </c>
      <c r="F4" s="100"/>
      <c r="G4" s="100"/>
      <c r="H4" s="97" t="s">
        <v>46</v>
      </c>
      <c r="I4" s="100"/>
      <c r="J4" s="100"/>
      <c r="K4" s="97" t="s">
        <v>47</v>
      </c>
      <c r="L4" s="97"/>
      <c r="M4" s="97"/>
    </row>
    <row r="5" spans="1:30" ht="12.6" customHeight="1">
      <c r="A5" s="98"/>
      <c r="B5" s="101"/>
      <c r="C5" s="101"/>
      <c r="D5" s="101"/>
      <c r="E5" s="101"/>
      <c r="F5" s="101"/>
      <c r="G5" s="101"/>
      <c r="H5" s="101"/>
      <c r="I5" s="101"/>
      <c r="J5" s="101"/>
      <c r="K5" s="98"/>
      <c r="L5" s="98"/>
      <c r="M5" s="98"/>
    </row>
    <row r="6" spans="1:30" ht="12.6" customHeight="1">
      <c r="A6" s="98"/>
      <c r="B6" s="97" t="s">
        <v>63</v>
      </c>
      <c r="C6" s="97" t="s">
        <v>64</v>
      </c>
      <c r="D6" s="97" t="s">
        <v>50</v>
      </c>
      <c r="E6" s="97" t="s">
        <v>63</v>
      </c>
      <c r="F6" s="97" t="s">
        <v>64</v>
      </c>
      <c r="G6" s="97" t="s">
        <v>50</v>
      </c>
      <c r="H6" s="97" t="s">
        <v>63</v>
      </c>
      <c r="I6" s="97" t="s">
        <v>64</v>
      </c>
      <c r="J6" s="97" t="s">
        <v>50</v>
      </c>
      <c r="K6" s="97" t="s">
        <v>51</v>
      </c>
      <c r="L6" s="97" t="s">
        <v>65</v>
      </c>
      <c r="M6" s="97" t="s">
        <v>50</v>
      </c>
    </row>
    <row r="7" spans="1:30" ht="12.6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30" ht="12.6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30" ht="13.5" customHeight="1">
      <c r="A9" s="4" t="s">
        <v>7</v>
      </c>
      <c r="B9" s="36">
        <v>4950865.0999999996</v>
      </c>
      <c r="C9" s="36">
        <v>13150230.206666667</v>
      </c>
      <c r="D9" s="37">
        <f>SUM(B9:C9)</f>
        <v>18101095.306666665</v>
      </c>
      <c r="E9" s="36">
        <v>68321027.439999998</v>
      </c>
      <c r="F9" s="36">
        <v>51708144.350000001</v>
      </c>
      <c r="G9" s="37">
        <f>SUM(E9:F9)</f>
        <v>120029171.78999999</v>
      </c>
      <c r="H9" s="38">
        <f>SUM(B9,E9)</f>
        <v>73271892.539999992</v>
      </c>
      <c r="I9" s="39">
        <f>SUM(C9,F9)</f>
        <v>64858374.556666672</v>
      </c>
      <c r="J9" s="38">
        <f>SUM(H9:I9)</f>
        <v>138130267.09666666</v>
      </c>
      <c r="K9" s="40">
        <v>460521</v>
      </c>
      <c r="L9" s="40">
        <v>4311929</v>
      </c>
      <c r="M9" s="41">
        <f>SUM(K9:L9)</f>
        <v>4772450</v>
      </c>
      <c r="N9" s="42"/>
      <c r="O9" s="43"/>
      <c r="P9" s="43"/>
      <c r="Q9" s="44"/>
      <c r="X9" s="45"/>
      <c r="Y9" s="45"/>
      <c r="Z9" s="46"/>
    </row>
    <row r="10" spans="1:30" ht="13.5" customHeight="1">
      <c r="A10" s="4" t="s">
        <v>8</v>
      </c>
      <c r="B10" s="36">
        <v>3424099</v>
      </c>
      <c r="C10" s="36">
        <v>11633437</v>
      </c>
      <c r="D10" s="37">
        <f t="shared" ref="D10:D37" si="0">SUM(B10:C10)</f>
        <v>15057536</v>
      </c>
      <c r="E10" s="36">
        <v>4297410</v>
      </c>
      <c r="F10" s="36">
        <v>5032218</v>
      </c>
      <c r="G10" s="37">
        <f t="shared" ref="G10:G37" si="1">SUM(E10:F10)</f>
        <v>9329628</v>
      </c>
      <c r="H10" s="38">
        <f t="shared" ref="H10:I37" si="2">SUM(B10,E10)</f>
        <v>7721509</v>
      </c>
      <c r="I10" s="39">
        <f t="shared" si="2"/>
        <v>16665655</v>
      </c>
      <c r="J10" s="38">
        <f t="shared" ref="J10:J37" si="3">SUM(H10:I10)</f>
        <v>24387164</v>
      </c>
      <c r="K10" s="40">
        <v>0</v>
      </c>
      <c r="L10" s="40">
        <v>0</v>
      </c>
      <c r="M10" s="41">
        <f t="shared" ref="M10:M37" si="4">SUM(K10:L10)</f>
        <v>0</v>
      </c>
      <c r="N10" s="42"/>
      <c r="O10" s="43"/>
      <c r="P10" s="43"/>
      <c r="Q10" s="44"/>
      <c r="X10" s="45"/>
      <c r="Y10" s="45"/>
      <c r="Z10" s="46"/>
    </row>
    <row r="11" spans="1:30" ht="13.5" customHeight="1">
      <c r="A11" s="4" t="s">
        <v>9</v>
      </c>
      <c r="B11" s="36">
        <v>1907048</v>
      </c>
      <c r="C11" s="36">
        <v>1868195</v>
      </c>
      <c r="D11" s="37">
        <f t="shared" si="0"/>
        <v>3775243</v>
      </c>
      <c r="E11" s="36">
        <v>13497109</v>
      </c>
      <c r="F11" s="36">
        <v>16678413</v>
      </c>
      <c r="G11" s="37">
        <f t="shared" si="1"/>
        <v>30175522</v>
      </c>
      <c r="H11" s="38">
        <f t="shared" si="2"/>
        <v>15404157</v>
      </c>
      <c r="I11" s="39">
        <f t="shared" si="2"/>
        <v>18546608</v>
      </c>
      <c r="J11" s="38">
        <f t="shared" si="3"/>
        <v>33950765</v>
      </c>
      <c r="K11" s="40">
        <v>374671</v>
      </c>
      <c r="L11" s="40">
        <v>2059855</v>
      </c>
      <c r="M11" s="41">
        <f t="shared" si="4"/>
        <v>2434526</v>
      </c>
      <c r="N11" s="42"/>
      <c r="O11" s="47"/>
      <c r="P11" s="47"/>
      <c r="Q11" s="48"/>
      <c r="X11" s="45"/>
      <c r="Y11" s="45"/>
      <c r="Z11" s="46"/>
      <c r="AB11" s="45"/>
      <c r="AC11" s="45"/>
      <c r="AD11" s="45"/>
    </row>
    <row r="12" spans="1:30" ht="13.5" customHeight="1">
      <c r="A12" s="4" t="s">
        <v>10</v>
      </c>
      <c r="B12" s="36">
        <v>11575551.439999999</v>
      </c>
      <c r="C12" s="36">
        <v>3413933.12</v>
      </c>
      <c r="D12" s="37">
        <f t="shared" si="0"/>
        <v>14989484.559999999</v>
      </c>
      <c r="E12" s="36">
        <v>2142775.0133333337</v>
      </c>
      <c r="F12" s="36">
        <v>1255845</v>
      </c>
      <c r="G12" s="37">
        <f t="shared" si="1"/>
        <v>3398620.0133333337</v>
      </c>
      <c r="H12" s="38">
        <f t="shared" si="2"/>
        <v>13718326.453333333</v>
      </c>
      <c r="I12" s="39">
        <f t="shared" si="2"/>
        <v>4669778.12</v>
      </c>
      <c r="J12" s="38">
        <f t="shared" si="3"/>
        <v>18388104.573333334</v>
      </c>
      <c r="K12" s="40">
        <v>193</v>
      </c>
      <c r="L12" s="40">
        <v>35442.299999999996</v>
      </c>
      <c r="M12" s="41">
        <f t="shared" si="4"/>
        <v>35635.299999999996</v>
      </c>
      <c r="N12" s="42"/>
      <c r="O12" s="47"/>
      <c r="P12" s="47"/>
      <c r="Q12" s="48"/>
      <c r="X12" s="45"/>
      <c r="Y12" s="45"/>
      <c r="Z12" s="46"/>
      <c r="AB12" s="45"/>
      <c r="AC12" s="45"/>
      <c r="AD12" s="45"/>
    </row>
    <row r="13" spans="1:30" ht="13.5" customHeight="1">
      <c r="A13" s="4" t="s">
        <v>11</v>
      </c>
      <c r="B13" s="36">
        <v>9771168</v>
      </c>
      <c r="C13" s="36">
        <v>2137225</v>
      </c>
      <c r="D13" s="37">
        <f t="shared" si="0"/>
        <v>11908393</v>
      </c>
      <c r="E13" s="36">
        <v>46557</v>
      </c>
      <c r="F13" s="36">
        <v>98901</v>
      </c>
      <c r="G13" s="37">
        <f t="shared" si="1"/>
        <v>145458</v>
      </c>
      <c r="H13" s="38">
        <f t="shared" si="2"/>
        <v>9817725</v>
      </c>
      <c r="I13" s="39">
        <f t="shared" si="2"/>
        <v>2236126</v>
      </c>
      <c r="J13" s="38">
        <f t="shared" si="3"/>
        <v>12053851</v>
      </c>
      <c r="K13" s="49">
        <v>48591</v>
      </c>
      <c r="L13" s="49">
        <v>0</v>
      </c>
      <c r="M13" s="41">
        <f t="shared" si="4"/>
        <v>48591</v>
      </c>
      <c r="N13" s="42"/>
      <c r="O13" s="47"/>
      <c r="P13" s="47"/>
      <c r="Q13" s="48"/>
      <c r="X13" s="45"/>
      <c r="Y13" s="45"/>
      <c r="Z13" s="46"/>
      <c r="AB13" s="45"/>
      <c r="AC13" s="45"/>
      <c r="AD13" s="45"/>
    </row>
    <row r="14" spans="1:30" ht="13.5" customHeight="1">
      <c r="A14" s="4" t="s">
        <v>12</v>
      </c>
      <c r="B14" s="36">
        <v>95241</v>
      </c>
      <c r="C14" s="36">
        <v>57560</v>
      </c>
      <c r="D14" s="37">
        <f t="shared" si="0"/>
        <v>152801</v>
      </c>
      <c r="E14" s="36">
        <v>4220</v>
      </c>
      <c r="F14" s="36">
        <v>4200</v>
      </c>
      <c r="G14" s="37">
        <f t="shared" si="1"/>
        <v>8420</v>
      </c>
      <c r="H14" s="38">
        <f t="shared" si="2"/>
        <v>99461</v>
      </c>
      <c r="I14" s="39">
        <f t="shared" si="2"/>
        <v>61760</v>
      </c>
      <c r="J14" s="38">
        <f t="shared" si="3"/>
        <v>161221</v>
      </c>
      <c r="K14" s="40">
        <v>0</v>
      </c>
      <c r="L14" s="40">
        <v>0</v>
      </c>
      <c r="M14" s="41">
        <f t="shared" si="4"/>
        <v>0</v>
      </c>
      <c r="N14" s="42"/>
      <c r="O14" s="47"/>
      <c r="P14" s="43"/>
      <c r="Q14" s="48"/>
      <c r="X14" s="45"/>
      <c r="Y14" s="45"/>
      <c r="Z14" s="46"/>
    </row>
    <row r="15" spans="1:30" ht="13.5" customHeight="1">
      <c r="A15" s="4" t="s">
        <v>13</v>
      </c>
      <c r="B15" s="36">
        <v>494777</v>
      </c>
      <c r="C15" s="36">
        <v>370746</v>
      </c>
      <c r="D15" s="37">
        <f t="shared" si="0"/>
        <v>865523</v>
      </c>
      <c r="E15" s="36">
        <v>210287</v>
      </c>
      <c r="F15" s="36">
        <v>90865</v>
      </c>
      <c r="G15" s="37">
        <f t="shared" si="1"/>
        <v>301152</v>
      </c>
      <c r="H15" s="38">
        <f t="shared" si="2"/>
        <v>705064</v>
      </c>
      <c r="I15" s="39">
        <f t="shared" si="2"/>
        <v>461611</v>
      </c>
      <c r="J15" s="38">
        <f t="shared" si="3"/>
        <v>1166675</v>
      </c>
      <c r="K15" s="40">
        <v>0</v>
      </c>
      <c r="L15" s="40">
        <v>0</v>
      </c>
      <c r="M15" s="41">
        <f t="shared" si="4"/>
        <v>0</v>
      </c>
      <c r="N15" s="42"/>
      <c r="O15" s="47"/>
      <c r="P15" s="43"/>
      <c r="Q15" s="48"/>
      <c r="X15" s="45"/>
      <c r="Y15" s="45"/>
      <c r="Z15" s="46"/>
    </row>
    <row r="16" spans="1:30" ht="13.5" customHeight="1">
      <c r="A16" s="4" t="s">
        <v>14</v>
      </c>
      <c r="B16" s="36">
        <v>158974</v>
      </c>
      <c r="C16" s="36">
        <v>103924</v>
      </c>
      <c r="D16" s="37">
        <f t="shared" si="0"/>
        <v>262898</v>
      </c>
      <c r="E16" s="36">
        <v>0</v>
      </c>
      <c r="F16" s="36">
        <v>0</v>
      </c>
      <c r="G16" s="37">
        <f t="shared" si="1"/>
        <v>0</v>
      </c>
      <c r="H16" s="38">
        <f t="shared" si="2"/>
        <v>158974</v>
      </c>
      <c r="I16" s="39">
        <f t="shared" si="2"/>
        <v>103924</v>
      </c>
      <c r="J16" s="38">
        <f t="shared" si="3"/>
        <v>262898</v>
      </c>
      <c r="K16" s="40">
        <v>0</v>
      </c>
      <c r="L16" s="40">
        <v>0</v>
      </c>
      <c r="M16" s="41">
        <f t="shared" si="4"/>
        <v>0</v>
      </c>
      <c r="N16" s="42"/>
      <c r="O16" s="47"/>
      <c r="P16" s="43"/>
      <c r="Q16" s="48"/>
      <c r="X16" s="45"/>
      <c r="Y16" s="45"/>
      <c r="Z16" s="46"/>
    </row>
    <row r="17" spans="1:30" ht="13.5" customHeight="1">
      <c r="A17" s="4" t="s">
        <v>15</v>
      </c>
      <c r="B17" s="36">
        <v>0</v>
      </c>
      <c r="C17" s="36">
        <v>0</v>
      </c>
      <c r="D17" s="37">
        <f t="shared" si="0"/>
        <v>0</v>
      </c>
      <c r="E17" s="36">
        <v>0</v>
      </c>
      <c r="F17" s="36">
        <v>0</v>
      </c>
      <c r="G17" s="37">
        <f t="shared" si="1"/>
        <v>0</v>
      </c>
      <c r="H17" s="38">
        <f t="shared" si="2"/>
        <v>0</v>
      </c>
      <c r="I17" s="39">
        <f t="shared" si="2"/>
        <v>0</v>
      </c>
      <c r="J17" s="38">
        <f t="shared" si="3"/>
        <v>0</v>
      </c>
      <c r="K17" s="36">
        <v>0</v>
      </c>
      <c r="L17" s="40">
        <v>0</v>
      </c>
      <c r="M17" s="41">
        <f t="shared" si="4"/>
        <v>0</v>
      </c>
      <c r="N17" s="42"/>
      <c r="O17" s="47"/>
      <c r="P17" s="47"/>
      <c r="Q17" s="48"/>
      <c r="X17" s="45"/>
      <c r="Y17" s="45"/>
      <c r="Z17" s="46"/>
    </row>
    <row r="18" spans="1:30" ht="13.5" customHeight="1">
      <c r="A18" s="4" t="s">
        <v>16</v>
      </c>
      <c r="B18" s="36">
        <v>95170</v>
      </c>
      <c r="C18" s="36">
        <v>65893</v>
      </c>
      <c r="D18" s="37">
        <f t="shared" si="0"/>
        <v>161063</v>
      </c>
      <c r="E18" s="36">
        <v>0</v>
      </c>
      <c r="F18" s="36">
        <v>0</v>
      </c>
      <c r="G18" s="37">
        <f t="shared" si="1"/>
        <v>0</v>
      </c>
      <c r="H18" s="38">
        <f t="shared" si="2"/>
        <v>95170</v>
      </c>
      <c r="I18" s="39">
        <f t="shared" si="2"/>
        <v>65893</v>
      </c>
      <c r="J18" s="38">
        <f t="shared" si="3"/>
        <v>161063</v>
      </c>
      <c r="K18" s="40">
        <v>0</v>
      </c>
      <c r="L18" s="40">
        <v>0</v>
      </c>
      <c r="M18" s="41">
        <f t="shared" si="4"/>
        <v>0</v>
      </c>
      <c r="N18" s="42"/>
      <c r="O18" s="43"/>
      <c r="P18" s="43"/>
      <c r="Q18" s="48"/>
      <c r="X18" s="45"/>
      <c r="Y18" s="45"/>
      <c r="Z18" s="46"/>
    </row>
    <row r="19" spans="1:30" ht="13.5" customHeight="1">
      <c r="A19" s="4" t="s">
        <v>17</v>
      </c>
      <c r="B19" s="36">
        <v>77549</v>
      </c>
      <c r="C19" s="36">
        <v>97907</v>
      </c>
      <c r="D19" s="37">
        <f t="shared" si="0"/>
        <v>175456</v>
      </c>
      <c r="E19" s="36">
        <v>0</v>
      </c>
      <c r="F19" s="36">
        <v>0</v>
      </c>
      <c r="G19" s="37">
        <f t="shared" si="1"/>
        <v>0</v>
      </c>
      <c r="H19" s="38">
        <f t="shared" si="2"/>
        <v>77549</v>
      </c>
      <c r="I19" s="39">
        <f t="shared" si="2"/>
        <v>97907</v>
      </c>
      <c r="J19" s="38">
        <f t="shared" si="3"/>
        <v>175456</v>
      </c>
      <c r="K19" s="40">
        <v>0</v>
      </c>
      <c r="L19" s="40">
        <v>0</v>
      </c>
      <c r="M19" s="41">
        <f t="shared" si="4"/>
        <v>0</v>
      </c>
      <c r="N19" s="42"/>
      <c r="O19" s="43"/>
      <c r="P19" s="43"/>
      <c r="Q19" s="48"/>
      <c r="X19" s="45"/>
      <c r="Y19" s="45"/>
      <c r="Z19" s="46"/>
    </row>
    <row r="20" spans="1:30" ht="13.5" customHeight="1">
      <c r="A20" s="8" t="s">
        <v>18</v>
      </c>
      <c r="B20" s="36">
        <v>146</v>
      </c>
      <c r="C20" s="36">
        <v>0</v>
      </c>
      <c r="D20" s="37">
        <f t="shared" si="0"/>
        <v>146</v>
      </c>
      <c r="E20" s="36">
        <v>0</v>
      </c>
      <c r="F20" s="36">
        <v>0</v>
      </c>
      <c r="G20" s="37">
        <f t="shared" si="1"/>
        <v>0</v>
      </c>
      <c r="H20" s="38">
        <f t="shared" si="2"/>
        <v>146</v>
      </c>
      <c r="I20" s="39">
        <f t="shared" si="2"/>
        <v>0</v>
      </c>
      <c r="J20" s="38">
        <f t="shared" si="3"/>
        <v>146</v>
      </c>
      <c r="K20" s="40">
        <v>0</v>
      </c>
      <c r="L20" s="40">
        <v>0</v>
      </c>
      <c r="M20" s="41">
        <f t="shared" si="4"/>
        <v>0</v>
      </c>
      <c r="N20" s="42"/>
      <c r="O20" s="47"/>
      <c r="P20" s="47"/>
      <c r="Q20" s="48"/>
    </row>
    <row r="21" spans="1:30" ht="13.5" customHeight="1">
      <c r="A21" s="8" t="s">
        <v>19</v>
      </c>
      <c r="B21" s="36">
        <v>510201.30000000005</v>
      </c>
      <c r="C21" s="36">
        <v>1938201.2000000002</v>
      </c>
      <c r="D21" s="37">
        <f t="shared" si="0"/>
        <v>2448402.5</v>
      </c>
      <c r="E21" s="36">
        <v>7285431.6799999997</v>
      </c>
      <c r="F21" s="36">
        <v>4295356.12</v>
      </c>
      <c r="G21" s="37">
        <f t="shared" si="1"/>
        <v>11580787.800000001</v>
      </c>
      <c r="H21" s="38">
        <f t="shared" si="2"/>
        <v>7795632.9799999995</v>
      </c>
      <c r="I21" s="39">
        <f t="shared" si="2"/>
        <v>6233557.3200000003</v>
      </c>
      <c r="J21" s="38">
        <f t="shared" si="3"/>
        <v>14029190.300000001</v>
      </c>
      <c r="K21" s="40">
        <v>0</v>
      </c>
      <c r="L21" s="40">
        <v>0</v>
      </c>
      <c r="M21" s="41">
        <f t="shared" si="4"/>
        <v>0</v>
      </c>
      <c r="N21" s="42"/>
      <c r="O21" s="47"/>
      <c r="P21" s="47"/>
      <c r="Q21" s="48"/>
    </row>
    <row r="22" spans="1:30" ht="13.5" customHeight="1">
      <c r="A22" s="8" t="s">
        <v>20</v>
      </c>
      <c r="B22" s="36">
        <v>528</v>
      </c>
      <c r="C22" s="36">
        <v>0</v>
      </c>
      <c r="D22" s="37">
        <f t="shared" si="0"/>
        <v>528</v>
      </c>
      <c r="E22" s="36">
        <v>1400</v>
      </c>
      <c r="F22" s="36">
        <v>1400</v>
      </c>
      <c r="G22" s="37">
        <f t="shared" si="1"/>
        <v>2800</v>
      </c>
      <c r="H22" s="38">
        <f t="shared" si="2"/>
        <v>1928</v>
      </c>
      <c r="I22" s="39">
        <f t="shared" si="2"/>
        <v>1400</v>
      </c>
      <c r="J22" s="38">
        <f t="shared" si="3"/>
        <v>3328</v>
      </c>
      <c r="K22" s="40">
        <v>0</v>
      </c>
      <c r="L22" s="40">
        <v>0</v>
      </c>
      <c r="M22" s="41">
        <f t="shared" si="4"/>
        <v>0</v>
      </c>
      <c r="N22" s="42"/>
      <c r="O22" s="43"/>
      <c r="P22" s="43"/>
      <c r="Q22" s="48"/>
    </row>
    <row r="23" spans="1:30" ht="13.5" customHeight="1">
      <c r="A23" s="4" t="s">
        <v>21</v>
      </c>
      <c r="B23" s="36">
        <v>0</v>
      </c>
      <c r="C23" s="36">
        <v>1</v>
      </c>
      <c r="D23" s="37">
        <f t="shared" si="0"/>
        <v>1</v>
      </c>
      <c r="E23" s="36">
        <v>0</v>
      </c>
      <c r="F23" s="36">
        <v>0</v>
      </c>
      <c r="G23" s="37">
        <f t="shared" si="1"/>
        <v>0</v>
      </c>
      <c r="H23" s="38">
        <f t="shared" si="2"/>
        <v>0</v>
      </c>
      <c r="I23" s="39">
        <f t="shared" si="2"/>
        <v>1</v>
      </c>
      <c r="J23" s="38">
        <f t="shared" si="3"/>
        <v>1</v>
      </c>
      <c r="K23" s="40">
        <v>0</v>
      </c>
      <c r="L23" s="40">
        <v>0</v>
      </c>
      <c r="M23" s="41">
        <f t="shared" si="4"/>
        <v>0</v>
      </c>
      <c r="N23" s="42"/>
      <c r="O23" s="43"/>
      <c r="P23" s="43"/>
      <c r="Q23" s="48"/>
      <c r="X23" s="45"/>
    </row>
    <row r="24" spans="1:30" ht="13.5" customHeight="1">
      <c r="A24" s="4" t="s">
        <v>22</v>
      </c>
      <c r="B24" s="36">
        <v>0</v>
      </c>
      <c r="C24" s="36">
        <v>0</v>
      </c>
      <c r="D24" s="37">
        <f t="shared" si="0"/>
        <v>0</v>
      </c>
      <c r="E24" s="36">
        <v>0</v>
      </c>
      <c r="F24" s="36">
        <v>0</v>
      </c>
      <c r="G24" s="37">
        <f t="shared" si="1"/>
        <v>0</v>
      </c>
      <c r="H24" s="38">
        <f t="shared" si="2"/>
        <v>0</v>
      </c>
      <c r="I24" s="39">
        <f t="shared" si="2"/>
        <v>0</v>
      </c>
      <c r="J24" s="38">
        <f t="shared" si="3"/>
        <v>0</v>
      </c>
      <c r="K24" s="40">
        <v>0</v>
      </c>
      <c r="L24" s="40">
        <v>0</v>
      </c>
      <c r="M24" s="41">
        <f t="shared" si="4"/>
        <v>0</v>
      </c>
      <c r="N24" s="42"/>
      <c r="O24" s="47"/>
      <c r="P24" s="47"/>
      <c r="Q24" s="48"/>
      <c r="X24" s="45"/>
      <c r="Y24" s="45"/>
      <c r="Z24" s="46"/>
      <c r="AB24" s="45"/>
      <c r="AD24" s="45"/>
    </row>
    <row r="25" spans="1:30" ht="13.5" customHeight="1">
      <c r="A25" s="4" t="s">
        <v>23</v>
      </c>
      <c r="B25" s="36">
        <v>19</v>
      </c>
      <c r="C25" s="36">
        <v>0</v>
      </c>
      <c r="D25" s="37">
        <f t="shared" si="0"/>
        <v>19</v>
      </c>
      <c r="E25" s="36">
        <v>0</v>
      </c>
      <c r="F25" s="36">
        <v>0</v>
      </c>
      <c r="G25" s="37">
        <f t="shared" si="1"/>
        <v>0</v>
      </c>
      <c r="H25" s="38">
        <f t="shared" si="2"/>
        <v>19</v>
      </c>
      <c r="I25" s="39">
        <f t="shared" si="2"/>
        <v>0</v>
      </c>
      <c r="J25" s="38">
        <f t="shared" si="3"/>
        <v>19</v>
      </c>
      <c r="K25" s="40">
        <v>0</v>
      </c>
      <c r="L25" s="40">
        <v>0</v>
      </c>
      <c r="M25" s="41">
        <f t="shared" si="4"/>
        <v>0</v>
      </c>
      <c r="N25" s="42"/>
      <c r="O25" s="43"/>
      <c r="P25" s="43"/>
      <c r="Q25" s="48"/>
      <c r="X25" s="45"/>
    </row>
    <row r="26" spans="1:30" ht="13.5" customHeight="1">
      <c r="A26" s="4" t="s">
        <v>24</v>
      </c>
      <c r="B26" s="36">
        <v>390719</v>
      </c>
      <c r="C26" s="36">
        <v>77584</v>
      </c>
      <c r="D26" s="37">
        <f t="shared" si="0"/>
        <v>468303</v>
      </c>
      <c r="E26" s="36">
        <v>0</v>
      </c>
      <c r="F26" s="36">
        <v>32660</v>
      </c>
      <c r="G26" s="37">
        <f t="shared" si="1"/>
        <v>32660</v>
      </c>
      <c r="H26" s="38">
        <f t="shared" si="2"/>
        <v>390719</v>
      </c>
      <c r="I26" s="39">
        <f t="shared" si="2"/>
        <v>110244</v>
      </c>
      <c r="J26" s="38">
        <f t="shared" si="3"/>
        <v>500963</v>
      </c>
      <c r="K26" s="40">
        <v>137377.10137873923</v>
      </c>
      <c r="L26" s="40">
        <v>110912.97780402827</v>
      </c>
      <c r="M26" s="41">
        <f t="shared" si="4"/>
        <v>248290.07918276748</v>
      </c>
      <c r="N26" s="42"/>
      <c r="O26" s="47"/>
      <c r="P26" s="43"/>
      <c r="Q26" s="48"/>
      <c r="X26" s="45"/>
      <c r="Y26" s="45"/>
      <c r="Z26" s="46"/>
      <c r="AB26" s="45"/>
      <c r="AD26" s="45"/>
    </row>
    <row r="27" spans="1:30" ht="13.5" customHeight="1">
      <c r="A27" s="4" t="s">
        <v>25</v>
      </c>
      <c r="B27" s="36">
        <v>20017</v>
      </c>
      <c r="C27" s="36">
        <v>11042</v>
      </c>
      <c r="D27" s="37">
        <f t="shared" si="0"/>
        <v>31059</v>
      </c>
      <c r="E27" s="36">
        <v>0</v>
      </c>
      <c r="F27" s="36">
        <v>0</v>
      </c>
      <c r="G27" s="37">
        <f t="shared" si="1"/>
        <v>0</v>
      </c>
      <c r="H27" s="38">
        <f t="shared" si="2"/>
        <v>20017</v>
      </c>
      <c r="I27" s="39">
        <f t="shared" si="2"/>
        <v>11042</v>
      </c>
      <c r="J27" s="38">
        <f t="shared" si="3"/>
        <v>31059</v>
      </c>
      <c r="K27" s="40">
        <v>0</v>
      </c>
      <c r="L27" s="40">
        <v>0</v>
      </c>
      <c r="M27" s="41">
        <f t="shared" si="4"/>
        <v>0</v>
      </c>
      <c r="N27" s="42"/>
      <c r="O27" s="47"/>
      <c r="P27" s="43"/>
      <c r="Q27" s="48"/>
      <c r="X27" s="45"/>
      <c r="Y27" s="45"/>
      <c r="Z27" s="46"/>
    </row>
    <row r="28" spans="1:30" ht="13.5" customHeight="1">
      <c r="A28" s="4" t="s">
        <v>26</v>
      </c>
      <c r="B28" s="36">
        <v>668296</v>
      </c>
      <c r="C28" s="36">
        <v>617894</v>
      </c>
      <c r="D28" s="37">
        <f t="shared" si="0"/>
        <v>1286190</v>
      </c>
      <c r="E28" s="36">
        <v>0</v>
      </c>
      <c r="F28" s="36">
        <v>0</v>
      </c>
      <c r="G28" s="37">
        <f t="shared" si="1"/>
        <v>0</v>
      </c>
      <c r="H28" s="38">
        <f t="shared" si="2"/>
        <v>668296</v>
      </c>
      <c r="I28" s="39">
        <f t="shared" si="2"/>
        <v>617894</v>
      </c>
      <c r="J28" s="38">
        <f t="shared" si="3"/>
        <v>1286190</v>
      </c>
      <c r="K28" s="40">
        <v>0</v>
      </c>
      <c r="L28" s="40">
        <v>0</v>
      </c>
      <c r="M28" s="41">
        <f t="shared" si="4"/>
        <v>0</v>
      </c>
      <c r="N28" s="42"/>
      <c r="O28" s="47"/>
      <c r="P28" s="43"/>
      <c r="Q28" s="48"/>
      <c r="X28" s="45"/>
      <c r="Y28" s="45"/>
      <c r="Z28" s="46"/>
    </row>
    <row r="29" spans="1:30" ht="13.5" customHeight="1">
      <c r="A29" s="4" t="s">
        <v>27</v>
      </c>
      <c r="B29" s="36">
        <v>1421283</v>
      </c>
      <c r="C29" s="36">
        <v>3818256</v>
      </c>
      <c r="D29" s="37">
        <f t="shared" si="0"/>
        <v>5239539</v>
      </c>
      <c r="E29" s="36">
        <v>0</v>
      </c>
      <c r="F29" s="36">
        <v>588559</v>
      </c>
      <c r="G29" s="37">
        <f t="shared" si="1"/>
        <v>588559</v>
      </c>
      <c r="H29" s="38">
        <f t="shared" si="2"/>
        <v>1421283</v>
      </c>
      <c r="I29" s="39">
        <f t="shared" si="2"/>
        <v>4406815</v>
      </c>
      <c r="J29" s="38">
        <f t="shared" si="3"/>
        <v>5828098</v>
      </c>
      <c r="K29" s="40">
        <v>0</v>
      </c>
      <c r="L29" s="40">
        <v>0</v>
      </c>
      <c r="M29" s="41">
        <f t="shared" si="4"/>
        <v>0</v>
      </c>
      <c r="N29" s="42"/>
      <c r="O29" s="47"/>
      <c r="P29" s="43"/>
      <c r="Q29" s="48"/>
      <c r="X29" s="45"/>
      <c r="Y29" s="45"/>
      <c r="Z29" s="46"/>
    </row>
    <row r="30" spans="1:30" ht="13.5" customHeight="1">
      <c r="A30" s="4" t="s">
        <v>28</v>
      </c>
      <c r="B30" s="36">
        <v>300873</v>
      </c>
      <c r="C30" s="36">
        <v>27961</v>
      </c>
      <c r="D30" s="37">
        <f t="shared" si="0"/>
        <v>328834</v>
      </c>
      <c r="E30" s="36">
        <v>0</v>
      </c>
      <c r="F30" s="36">
        <v>0</v>
      </c>
      <c r="G30" s="37">
        <f t="shared" si="1"/>
        <v>0</v>
      </c>
      <c r="H30" s="38">
        <f t="shared" si="2"/>
        <v>300873</v>
      </c>
      <c r="I30" s="39">
        <f t="shared" si="2"/>
        <v>27961</v>
      </c>
      <c r="J30" s="38">
        <f t="shared" si="3"/>
        <v>328834</v>
      </c>
      <c r="K30" s="40">
        <v>2220</v>
      </c>
      <c r="L30" s="40">
        <v>0</v>
      </c>
      <c r="M30" s="41">
        <f t="shared" si="4"/>
        <v>2220</v>
      </c>
      <c r="N30" s="50"/>
      <c r="O30" s="47"/>
      <c r="P30" s="43"/>
      <c r="Q30" s="48"/>
      <c r="X30" s="45"/>
      <c r="Y30" s="45"/>
      <c r="Z30" s="46"/>
      <c r="AB30" s="45"/>
      <c r="AD30" s="45"/>
    </row>
    <row r="31" spans="1:30" ht="13.5" customHeight="1">
      <c r="A31" s="4" t="s">
        <v>29</v>
      </c>
      <c r="B31" s="36">
        <v>1606238</v>
      </c>
      <c r="C31" s="36">
        <v>268246</v>
      </c>
      <c r="D31" s="37">
        <f t="shared" si="0"/>
        <v>1874484</v>
      </c>
      <c r="E31" s="36">
        <v>4645</v>
      </c>
      <c r="F31" s="36">
        <v>5000</v>
      </c>
      <c r="G31" s="37">
        <f t="shared" si="1"/>
        <v>9645</v>
      </c>
      <c r="H31" s="38">
        <f t="shared" si="2"/>
        <v>1610883</v>
      </c>
      <c r="I31" s="39">
        <f t="shared" si="2"/>
        <v>273246</v>
      </c>
      <c r="J31" s="38">
        <f t="shared" si="3"/>
        <v>1884129</v>
      </c>
      <c r="K31" s="40">
        <v>854</v>
      </c>
      <c r="L31" s="40">
        <v>0</v>
      </c>
      <c r="M31" s="41">
        <f t="shared" si="4"/>
        <v>854</v>
      </c>
      <c r="N31" s="51"/>
      <c r="O31" s="43"/>
      <c r="P31" s="43"/>
      <c r="Q31" s="48"/>
      <c r="X31" s="45"/>
      <c r="Y31" s="45"/>
      <c r="Z31" s="46"/>
    </row>
    <row r="32" spans="1:30" ht="13.5" customHeight="1">
      <c r="A32" s="4" t="s">
        <v>30</v>
      </c>
      <c r="B32" s="36">
        <v>586670</v>
      </c>
      <c r="C32" s="36">
        <v>83169</v>
      </c>
      <c r="D32" s="37">
        <f t="shared" si="0"/>
        <v>669839</v>
      </c>
      <c r="E32" s="36">
        <v>0</v>
      </c>
      <c r="F32" s="36">
        <v>0</v>
      </c>
      <c r="G32" s="37">
        <f t="shared" si="1"/>
        <v>0</v>
      </c>
      <c r="H32" s="38">
        <f t="shared" si="2"/>
        <v>586670</v>
      </c>
      <c r="I32" s="39">
        <f t="shared" si="2"/>
        <v>83169</v>
      </c>
      <c r="J32" s="38">
        <f t="shared" si="3"/>
        <v>669839</v>
      </c>
      <c r="K32" s="40">
        <v>78</v>
      </c>
      <c r="L32" s="40">
        <v>0</v>
      </c>
      <c r="M32" s="41">
        <f t="shared" si="4"/>
        <v>78</v>
      </c>
      <c r="N32" s="50"/>
      <c r="O32" s="43"/>
      <c r="P32" s="43"/>
      <c r="Q32" s="48"/>
      <c r="X32" s="45"/>
      <c r="Y32" s="45"/>
      <c r="Z32" s="46"/>
    </row>
    <row r="33" spans="1:30" ht="13.5" customHeight="1">
      <c r="A33" s="4" t="s">
        <v>31</v>
      </c>
      <c r="B33" s="36">
        <v>51802</v>
      </c>
      <c r="C33" s="36">
        <v>373</v>
      </c>
      <c r="D33" s="37">
        <f t="shared" si="0"/>
        <v>52175</v>
      </c>
      <c r="E33" s="36">
        <v>0</v>
      </c>
      <c r="F33" s="36">
        <v>0</v>
      </c>
      <c r="G33" s="37">
        <f t="shared" si="1"/>
        <v>0</v>
      </c>
      <c r="H33" s="38">
        <f t="shared" si="2"/>
        <v>51802</v>
      </c>
      <c r="I33" s="39">
        <f t="shared" si="2"/>
        <v>373</v>
      </c>
      <c r="J33" s="38">
        <f t="shared" si="3"/>
        <v>52175</v>
      </c>
      <c r="K33" s="40">
        <v>0</v>
      </c>
      <c r="L33" s="40">
        <v>0</v>
      </c>
      <c r="M33" s="41">
        <f t="shared" si="4"/>
        <v>0</v>
      </c>
      <c r="N33" s="50"/>
    </row>
    <row r="34" spans="1:30" ht="13.5" customHeight="1">
      <c r="A34" s="4" t="s">
        <v>32</v>
      </c>
      <c r="B34" s="36">
        <v>66496</v>
      </c>
      <c r="C34" s="36">
        <v>16631</v>
      </c>
      <c r="D34" s="37">
        <f t="shared" si="0"/>
        <v>83127</v>
      </c>
      <c r="E34" s="36">
        <v>0</v>
      </c>
      <c r="F34" s="36">
        <v>0</v>
      </c>
      <c r="G34" s="37">
        <f t="shared" si="1"/>
        <v>0</v>
      </c>
      <c r="H34" s="38">
        <f t="shared" si="2"/>
        <v>66496</v>
      </c>
      <c r="I34" s="39">
        <f t="shared" si="2"/>
        <v>16631</v>
      </c>
      <c r="J34" s="38">
        <f t="shared" si="3"/>
        <v>83127</v>
      </c>
      <c r="K34" s="40">
        <v>0</v>
      </c>
      <c r="L34" s="40">
        <v>0</v>
      </c>
      <c r="M34" s="41">
        <f t="shared" si="4"/>
        <v>0</v>
      </c>
      <c r="N34" s="50"/>
      <c r="X34" s="45"/>
      <c r="Y34" s="45"/>
      <c r="Z34" s="46"/>
      <c r="AB34" s="45"/>
      <c r="AD34" s="45"/>
    </row>
    <row r="35" spans="1:30" ht="13.5" customHeight="1">
      <c r="A35" s="4" t="s">
        <v>33</v>
      </c>
      <c r="B35" s="36">
        <v>3203</v>
      </c>
      <c r="C35" s="36">
        <v>603</v>
      </c>
      <c r="D35" s="37">
        <f t="shared" si="0"/>
        <v>3806</v>
      </c>
      <c r="E35" s="36">
        <v>0</v>
      </c>
      <c r="F35" s="36">
        <v>0</v>
      </c>
      <c r="G35" s="37"/>
      <c r="H35" s="38">
        <f t="shared" si="2"/>
        <v>3203</v>
      </c>
      <c r="I35" s="39">
        <f t="shared" si="2"/>
        <v>603</v>
      </c>
      <c r="J35" s="38">
        <f t="shared" si="3"/>
        <v>3806</v>
      </c>
      <c r="K35" s="40">
        <v>0</v>
      </c>
      <c r="L35" s="40">
        <v>0</v>
      </c>
      <c r="M35" s="41">
        <f t="shared" si="4"/>
        <v>0</v>
      </c>
      <c r="N35" s="50"/>
      <c r="X35" s="45"/>
      <c r="Y35" s="45"/>
      <c r="Z35" s="46"/>
      <c r="AB35" s="45"/>
      <c r="AD35" s="45"/>
    </row>
    <row r="36" spans="1:30" ht="13.5" customHeight="1">
      <c r="A36" s="4" t="s">
        <v>34</v>
      </c>
      <c r="B36" s="36">
        <v>0</v>
      </c>
      <c r="C36" s="36">
        <v>0</v>
      </c>
      <c r="D36" s="37">
        <f t="shared" si="0"/>
        <v>0</v>
      </c>
      <c r="E36" s="36">
        <v>0</v>
      </c>
      <c r="F36" s="36">
        <v>0</v>
      </c>
      <c r="G36" s="37">
        <f t="shared" si="1"/>
        <v>0</v>
      </c>
      <c r="H36" s="38">
        <f t="shared" si="2"/>
        <v>0</v>
      </c>
      <c r="I36" s="39">
        <f t="shared" si="2"/>
        <v>0</v>
      </c>
      <c r="J36" s="38">
        <f t="shared" si="3"/>
        <v>0</v>
      </c>
      <c r="K36" s="40">
        <v>0</v>
      </c>
      <c r="L36" s="40">
        <v>0</v>
      </c>
      <c r="M36" s="41">
        <f t="shared" si="4"/>
        <v>0</v>
      </c>
      <c r="N36" s="50"/>
    </row>
    <row r="37" spans="1:30" ht="13.5" customHeight="1">
      <c r="A37" s="4" t="s">
        <v>35</v>
      </c>
      <c r="B37" s="36">
        <v>25493.5</v>
      </c>
      <c r="C37" s="36">
        <v>71802.5</v>
      </c>
      <c r="D37" s="37">
        <f t="shared" si="0"/>
        <v>97296</v>
      </c>
      <c r="E37" s="36">
        <v>0</v>
      </c>
      <c r="F37" s="36">
        <v>0</v>
      </c>
      <c r="G37" s="37">
        <f t="shared" si="1"/>
        <v>0</v>
      </c>
      <c r="H37" s="38">
        <f t="shared" si="2"/>
        <v>25493.5</v>
      </c>
      <c r="I37" s="39">
        <f t="shared" si="2"/>
        <v>71802.5</v>
      </c>
      <c r="J37" s="38">
        <f t="shared" si="3"/>
        <v>97296</v>
      </c>
      <c r="K37" s="40">
        <v>21107.533333333333</v>
      </c>
      <c r="L37" s="40">
        <v>0</v>
      </c>
      <c r="M37" s="41">
        <f t="shared" si="4"/>
        <v>21107.533333333333</v>
      </c>
      <c r="N37" s="50"/>
    </row>
    <row r="38" spans="1:30" ht="24.95" customHeight="1">
      <c r="A38" s="11" t="s">
        <v>54</v>
      </c>
      <c r="B38" s="52">
        <f>SUM(B9:B11,B14:B25)</f>
        <v>11714617.4</v>
      </c>
      <c r="C38" s="52">
        <f t="shared" ref="C38:M38" si="5">SUM(C9:C11,C14:C25)</f>
        <v>29286094.406666666</v>
      </c>
      <c r="D38" s="52">
        <f t="shared" si="5"/>
        <v>41000711.806666665</v>
      </c>
      <c r="E38" s="52">
        <f t="shared" si="5"/>
        <v>93616885.120000005</v>
      </c>
      <c r="F38" s="52">
        <f t="shared" si="5"/>
        <v>77810596.469999999</v>
      </c>
      <c r="G38" s="52">
        <f t="shared" si="5"/>
        <v>171427481.59</v>
      </c>
      <c r="H38" s="52">
        <f t="shared" si="5"/>
        <v>105331502.52</v>
      </c>
      <c r="I38" s="52">
        <f t="shared" si="5"/>
        <v>107096690.87666667</v>
      </c>
      <c r="J38" s="52">
        <f t="shared" si="5"/>
        <v>212428193.39666668</v>
      </c>
      <c r="K38" s="52">
        <f t="shared" si="5"/>
        <v>835192</v>
      </c>
      <c r="L38" s="52">
        <f t="shared" si="5"/>
        <v>6371784</v>
      </c>
      <c r="M38" s="52">
        <f t="shared" si="5"/>
        <v>7206976</v>
      </c>
      <c r="N38" s="7"/>
    </row>
    <row r="39" spans="1:30" ht="13.5" customHeight="1">
      <c r="A39" s="4" t="s">
        <v>37</v>
      </c>
      <c r="B39" s="53">
        <f>SUM(B12,B26:B29,B36)</f>
        <v>14075866.439999999</v>
      </c>
      <c r="C39" s="53">
        <f t="shared" ref="C39:M39" si="6">SUM(C12,C26:C29,C36)</f>
        <v>7938709.1200000001</v>
      </c>
      <c r="D39" s="53">
        <f t="shared" si="6"/>
        <v>22014575.559999999</v>
      </c>
      <c r="E39" s="53">
        <f t="shared" si="6"/>
        <v>2142775.0133333337</v>
      </c>
      <c r="F39" s="53">
        <f t="shared" si="6"/>
        <v>1877064</v>
      </c>
      <c r="G39" s="53">
        <f t="shared" si="6"/>
        <v>4019839.0133333337</v>
      </c>
      <c r="H39" s="53">
        <f t="shared" si="6"/>
        <v>16218641.453333333</v>
      </c>
      <c r="I39" s="53">
        <f t="shared" si="6"/>
        <v>9815773.120000001</v>
      </c>
      <c r="J39" s="53">
        <f t="shared" si="6"/>
        <v>26034414.573333334</v>
      </c>
      <c r="K39" s="53">
        <f t="shared" si="6"/>
        <v>137570.10137873923</v>
      </c>
      <c r="L39" s="53">
        <f t="shared" si="6"/>
        <v>146355.27780402827</v>
      </c>
      <c r="M39" s="53">
        <f t="shared" si="6"/>
        <v>283925.37918276747</v>
      </c>
      <c r="N39" s="7"/>
    </row>
    <row r="40" spans="1:30" ht="13.5" customHeight="1">
      <c r="A40" s="4" t="s">
        <v>38</v>
      </c>
      <c r="B40" s="54">
        <f>SUM(B13,B30:B35,B37)</f>
        <v>12411943.5</v>
      </c>
      <c r="C40" s="54">
        <f t="shared" ref="C40:M40" si="7">SUM(C13,C30:C35,C37)</f>
        <v>2606010.5</v>
      </c>
      <c r="D40" s="54">
        <f t="shared" si="7"/>
        <v>15017954</v>
      </c>
      <c r="E40" s="54">
        <f t="shared" si="7"/>
        <v>51202</v>
      </c>
      <c r="F40" s="54">
        <f t="shared" si="7"/>
        <v>103901</v>
      </c>
      <c r="G40" s="54">
        <f t="shared" si="7"/>
        <v>155103</v>
      </c>
      <c r="H40" s="54">
        <f t="shared" si="7"/>
        <v>12463145.5</v>
      </c>
      <c r="I40" s="54">
        <f t="shared" si="7"/>
        <v>2709911.5</v>
      </c>
      <c r="J40" s="54">
        <f t="shared" si="7"/>
        <v>15173057</v>
      </c>
      <c r="K40" s="54">
        <f t="shared" si="7"/>
        <v>72850.533333333326</v>
      </c>
      <c r="L40" s="54">
        <f t="shared" si="7"/>
        <v>0</v>
      </c>
      <c r="M40" s="54">
        <f t="shared" si="7"/>
        <v>72850.533333333326</v>
      </c>
      <c r="N40" s="7"/>
    </row>
    <row r="41" spans="1:30" ht="24.95" customHeight="1">
      <c r="A41" s="14" t="s">
        <v>55</v>
      </c>
      <c r="B41" s="25">
        <f>SUM(B38:B40)</f>
        <v>38202427.340000004</v>
      </c>
      <c r="C41" s="25">
        <f t="shared" ref="C41:M41" si="8">SUM(C38:C40)</f>
        <v>39830814.026666664</v>
      </c>
      <c r="D41" s="25">
        <f t="shared" si="8"/>
        <v>78033241.36666666</v>
      </c>
      <c r="E41" s="25">
        <f t="shared" si="8"/>
        <v>95810862.13333334</v>
      </c>
      <c r="F41" s="25">
        <f t="shared" si="8"/>
        <v>79791561.469999999</v>
      </c>
      <c r="G41" s="25">
        <f t="shared" si="8"/>
        <v>175602423.60333332</v>
      </c>
      <c r="H41" s="25">
        <f t="shared" si="8"/>
        <v>134013289.47333333</v>
      </c>
      <c r="I41" s="25">
        <f t="shared" si="8"/>
        <v>119622375.49666667</v>
      </c>
      <c r="J41" s="25">
        <f t="shared" si="8"/>
        <v>253635664.97</v>
      </c>
      <c r="K41" s="25">
        <f t="shared" si="8"/>
        <v>1045612.6347120726</v>
      </c>
      <c r="L41" s="25">
        <f t="shared" si="8"/>
        <v>6518139.2778040282</v>
      </c>
      <c r="M41" s="25">
        <f t="shared" si="8"/>
        <v>7563751.9125161003</v>
      </c>
      <c r="N41" s="7"/>
    </row>
    <row r="42" spans="1:30" ht="12.6" customHeight="1">
      <c r="A42" s="16"/>
    </row>
    <row r="43" spans="1:30" ht="12.6" customHeight="1">
      <c r="A43" s="16" t="s">
        <v>40</v>
      </c>
    </row>
  </sheetData>
  <sheetProtection algorithmName="SHA-512" hashValue="IxScRRI4WcrJ7s+YliTJPLddIDu6zRhYQhfpZWnBVSlwmLdPph9OfZOw5O/CNdXwOAXK7CH86A+TNJCMx5A99A==" saltValue="fA+b5h/X/70tU+bMtpGl0w==" spinCount="100000" sheet="1" objects="1" scenarios="1" formatCells="0"/>
  <mergeCells count="19"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  <mergeCell ref="K6:K8"/>
    <mergeCell ref="L6:L8"/>
    <mergeCell ref="M6:M8"/>
    <mergeCell ref="E6:E8"/>
    <mergeCell ref="F6:F8"/>
    <mergeCell ref="G6:G8"/>
    <mergeCell ref="H6:H8"/>
    <mergeCell ref="I6:I8"/>
    <mergeCell ref="J6:J8"/>
  </mergeCells>
  <pageMargins left="0.15748031496062992" right="0.15748031496062992" top="0.39370078740157483" bottom="0.39370078740157483" header="0.11811023622047245" footer="0.31496062992125984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E512-879E-437E-988B-348AAED8963D}">
  <dimension ref="A1:L49"/>
  <sheetViews>
    <sheetView tabSelected="1" zoomScale="84" zoomScaleNormal="84" zoomScaleSheetLayoutView="100" workbookViewId="0">
      <selection activeCell="J13" sqref="J13"/>
    </sheetView>
  </sheetViews>
  <sheetFormatPr defaultColWidth="9.140625" defaultRowHeight="12" customHeight="1"/>
  <cols>
    <col min="1" max="1" width="23.42578125" style="1" customWidth="1"/>
    <col min="2" max="5" width="15.7109375" style="1" customWidth="1"/>
    <col min="6" max="9" width="9.85546875" style="1" bestFit="1" customWidth="1"/>
    <col min="10" max="10" width="9.85546875" style="1" customWidth="1"/>
    <col min="11" max="11" width="9.85546875" style="1" bestFit="1" customWidth="1"/>
    <col min="12" max="16384" width="9.140625" style="1"/>
  </cols>
  <sheetData>
    <row r="1" spans="1:11" ht="13.15" customHeight="1">
      <c r="A1" s="95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3.15" customHeight="1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3.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" customHeight="1">
      <c r="A4" s="16"/>
      <c r="B4" s="29"/>
      <c r="E4" s="29" t="s">
        <v>58</v>
      </c>
      <c r="I4" s="29"/>
    </row>
    <row r="5" spans="1:11" ht="24.95" customHeight="1">
      <c r="A5" s="55" t="s">
        <v>68</v>
      </c>
      <c r="B5" s="55" t="s">
        <v>3</v>
      </c>
      <c r="C5" s="55" t="s">
        <v>4</v>
      </c>
      <c r="D5" s="55" t="s">
        <v>69</v>
      </c>
      <c r="E5" s="55" t="s">
        <v>70</v>
      </c>
    </row>
    <row r="6" spans="1:11" ht="14.25" customHeight="1">
      <c r="A6" s="4" t="s">
        <v>7</v>
      </c>
      <c r="B6" s="34">
        <v>3498231</v>
      </c>
      <c r="C6" s="34">
        <v>4066353</v>
      </c>
      <c r="D6" s="34">
        <v>3918366</v>
      </c>
      <c r="E6" s="34">
        <v>4306007</v>
      </c>
      <c r="F6" s="56"/>
      <c r="G6" s="57"/>
    </row>
    <row r="7" spans="1:11" ht="14.25" customHeight="1">
      <c r="A7" s="4" t="s">
        <v>8</v>
      </c>
      <c r="B7" s="34">
        <v>227</v>
      </c>
      <c r="C7" s="34">
        <v>1684</v>
      </c>
      <c r="D7" s="34">
        <v>0</v>
      </c>
      <c r="E7" s="34">
        <v>1041</v>
      </c>
      <c r="F7" s="56"/>
      <c r="G7" s="57"/>
    </row>
    <row r="8" spans="1:11" ht="14.25" customHeight="1">
      <c r="A8" s="4" t="s">
        <v>9</v>
      </c>
      <c r="B8" s="34">
        <v>1</v>
      </c>
      <c r="C8" s="34">
        <v>58</v>
      </c>
      <c r="D8" s="34">
        <v>130</v>
      </c>
      <c r="E8" s="34">
        <v>8346</v>
      </c>
      <c r="F8" s="56"/>
      <c r="G8" s="57"/>
    </row>
    <row r="9" spans="1:11" ht="14.25" customHeight="1">
      <c r="A9" s="8" t="s">
        <v>10</v>
      </c>
      <c r="B9" s="34">
        <v>1076</v>
      </c>
      <c r="C9" s="34">
        <v>355</v>
      </c>
      <c r="D9" s="34">
        <v>611</v>
      </c>
      <c r="E9" s="34">
        <v>11908</v>
      </c>
      <c r="F9" s="56"/>
      <c r="G9" s="57"/>
    </row>
    <row r="10" spans="1:11" ht="14.25" customHeight="1">
      <c r="A10" s="4" t="s">
        <v>11</v>
      </c>
      <c r="B10" s="34">
        <v>13434</v>
      </c>
      <c r="C10" s="34">
        <v>1161</v>
      </c>
      <c r="D10" s="34">
        <v>4698</v>
      </c>
      <c r="E10" s="34">
        <v>10939</v>
      </c>
      <c r="F10" s="56"/>
      <c r="G10" s="57"/>
    </row>
    <row r="11" spans="1:11" ht="14.25" customHeight="1">
      <c r="A11" s="4" t="s">
        <v>12</v>
      </c>
      <c r="B11" s="34">
        <v>1</v>
      </c>
      <c r="C11" s="34">
        <v>1</v>
      </c>
      <c r="D11" s="34">
        <v>139</v>
      </c>
      <c r="E11" s="34">
        <v>12</v>
      </c>
      <c r="F11" s="56"/>
      <c r="G11" s="57"/>
    </row>
    <row r="12" spans="1:11" ht="14.25" customHeight="1">
      <c r="A12" s="4" t="s">
        <v>13</v>
      </c>
      <c r="B12" s="34">
        <v>1273096</v>
      </c>
      <c r="C12" s="34">
        <v>849395</v>
      </c>
      <c r="D12" s="34">
        <v>487739</v>
      </c>
      <c r="E12" s="34">
        <v>280368</v>
      </c>
      <c r="F12" s="56"/>
      <c r="G12" s="57"/>
    </row>
    <row r="13" spans="1:11" ht="14.25" customHeight="1">
      <c r="A13" s="4" t="s">
        <v>14</v>
      </c>
      <c r="B13" s="34">
        <v>0</v>
      </c>
      <c r="C13" s="34">
        <v>0</v>
      </c>
      <c r="D13" s="34">
        <v>0</v>
      </c>
      <c r="E13" s="34">
        <v>94</v>
      </c>
      <c r="F13" s="56"/>
      <c r="G13" s="57"/>
    </row>
    <row r="14" spans="1:11" ht="14.25" customHeight="1">
      <c r="A14" s="4" t="s">
        <v>15</v>
      </c>
      <c r="B14" s="34">
        <v>0</v>
      </c>
      <c r="C14" s="34">
        <v>0</v>
      </c>
      <c r="D14" s="34">
        <v>0</v>
      </c>
      <c r="E14" s="34">
        <v>0</v>
      </c>
      <c r="F14" s="56"/>
      <c r="G14" s="57"/>
    </row>
    <row r="15" spans="1:11" ht="14.25" customHeight="1">
      <c r="A15" s="4" t="s">
        <v>16</v>
      </c>
      <c r="B15" s="34">
        <v>0</v>
      </c>
      <c r="C15" s="34">
        <v>0</v>
      </c>
      <c r="D15" s="34">
        <v>0</v>
      </c>
      <c r="E15" s="34">
        <v>0</v>
      </c>
      <c r="F15" s="56"/>
      <c r="G15" s="57"/>
    </row>
    <row r="16" spans="1:11" ht="14.25" customHeight="1">
      <c r="A16" s="4" t="s">
        <v>17</v>
      </c>
      <c r="B16" s="34">
        <v>0</v>
      </c>
      <c r="C16" s="34">
        <v>0</v>
      </c>
      <c r="D16" s="34">
        <v>3</v>
      </c>
      <c r="E16" s="34">
        <v>0</v>
      </c>
      <c r="F16" s="56"/>
      <c r="G16" s="57"/>
    </row>
    <row r="17" spans="1:7" ht="14.25" customHeight="1">
      <c r="A17" s="8" t="s">
        <v>18</v>
      </c>
      <c r="B17" s="34">
        <v>0</v>
      </c>
      <c r="C17" s="34">
        <v>0</v>
      </c>
      <c r="D17" s="34">
        <v>0</v>
      </c>
      <c r="E17" s="34">
        <v>0</v>
      </c>
      <c r="F17" s="56"/>
      <c r="G17" s="57"/>
    </row>
    <row r="18" spans="1:7" ht="14.25" customHeight="1">
      <c r="A18" s="8" t="s">
        <v>19</v>
      </c>
      <c r="B18" s="34">
        <v>0</v>
      </c>
      <c r="C18" s="34">
        <v>156</v>
      </c>
      <c r="D18" s="34">
        <v>0</v>
      </c>
      <c r="E18" s="34">
        <v>0</v>
      </c>
      <c r="F18" s="56"/>
      <c r="G18" s="57"/>
    </row>
    <row r="19" spans="1:7" ht="14.25" customHeight="1">
      <c r="A19" s="8" t="s">
        <v>20</v>
      </c>
      <c r="B19" s="34">
        <v>0</v>
      </c>
      <c r="C19" s="34">
        <v>0</v>
      </c>
      <c r="D19" s="34">
        <v>0</v>
      </c>
      <c r="E19" s="34">
        <v>1</v>
      </c>
      <c r="F19" s="56"/>
      <c r="G19" s="57"/>
    </row>
    <row r="20" spans="1:7" ht="14.25" customHeight="1">
      <c r="A20" s="4" t="s">
        <v>21</v>
      </c>
      <c r="B20" s="34">
        <v>0</v>
      </c>
      <c r="C20" s="34">
        <v>13</v>
      </c>
      <c r="D20" s="34">
        <v>0</v>
      </c>
      <c r="E20" s="34">
        <v>0</v>
      </c>
      <c r="F20" s="56"/>
      <c r="G20" s="57"/>
    </row>
    <row r="21" spans="1:7" ht="14.25" customHeight="1">
      <c r="A21" s="4" t="s">
        <v>22</v>
      </c>
      <c r="B21" s="34">
        <v>0</v>
      </c>
      <c r="C21" s="34">
        <v>0</v>
      </c>
      <c r="D21" s="34">
        <v>0</v>
      </c>
      <c r="E21" s="34">
        <v>0</v>
      </c>
      <c r="F21" s="56"/>
      <c r="G21" s="57"/>
    </row>
    <row r="22" spans="1:7" ht="14.25" customHeight="1">
      <c r="A22" s="4" t="s">
        <v>23</v>
      </c>
      <c r="B22" s="34">
        <v>0</v>
      </c>
      <c r="C22" s="34">
        <v>91</v>
      </c>
      <c r="D22" s="34">
        <v>0</v>
      </c>
      <c r="E22" s="34">
        <v>0</v>
      </c>
      <c r="F22" s="56"/>
      <c r="G22" s="57"/>
    </row>
    <row r="23" spans="1:7" ht="14.25" customHeight="1">
      <c r="A23" s="4" t="s">
        <v>24</v>
      </c>
      <c r="B23" s="34">
        <v>748</v>
      </c>
      <c r="C23" s="34">
        <v>174</v>
      </c>
      <c r="D23" s="34">
        <v>21</v>
      </c>
      <c r="E23" s="34">
        <v>25</v>
      </c>
      <c r="F23" s="56"/>
      <c r="G23" s="57"/>
    </row>
    <row r="24" spans="1:7" ht="14.25" customHeight="1">
      <c r="A24" s="4" t="s">
        <v>25</v>
      </c>
      <c r="B24" s="34">
        <v>0</v>
      </c>
      <c r="C24" s="34">
        <v>0</v>
      </c>
      <c r="D24" s="34">
        <v>0</v>
      </c>
      <c r="E24" s="34">
        <v>0</v>
      </c>
      <c r="F24" s="56"/>
      <c r="G24" s="57"/>
    </row>
    <row r="25" spans="1:7" ht="14.25" customHeight="1">
      <c r="A25" s="4" t="s">
        <v>26</v>
      </c>
      <c r="B25" s="34">
        <v>70</v>
      </c>
      <c r="C25" s="34">
        <v>564</v>
      </c>
      <c r="D25" s="34">
        <v>0</v>
      </c>
      <c r="E25" s="34">
        <v>0</v>
      </c>
      <c r="F25" s="56"/>
      <c r="G25" s="57"/>
    </row>
    <row r="26" spans="1:7" ht="14.25" customHeight="1">
      <c r="A26" s="4" t="s">
        <v>27</v>
      </c>
      <c r="B26" s="34">
        <v>74</v>
      </c>
      <c r="C26" s="34">
        <v>0</v>
      </c>
      <c r="D26" s="34">
        <v>261</v>
      </c>
      <c r="E26" s="34">
        <v>0</v>
      </c>
      <c r="F26" s="56"/>
      <c r="G26" s="57"/>
    </row>
    <row r="27" spans="1:7" ht="14.25" customHeight="1">
      <c r="A27" s="4" t="s">
        <v>28</v>
      </c>
      <c r="B27" s="34">
        <v>7</v>
      </c>
      <c r="C27" s="34">
        <v>138</v>
      </c>
      <c r="D27" s="34">
        <v>38</v>
      </c>
      <c r="E27" s="34">
        <v>0</v>
      </c>
      <c r="F27" s="56"/>
      <c r="G27" s="57"/>
    </row>
    <row r="28" spans="1:7" ht="14.25" customHeight="1">
      <c r="A28" s="4" t="s">
        <v>29</v>
      </c>
      <c r="B28" s="34">
        <v>2036</v>
      </c>
      <c r="C28" s="34">
        <v>2391</v>
      </c>
      <c r="D28" s="34">
        <v>3197</v>
      </c>
      <c r="E28" s="34">
        <v>2271</v>
      </c>
      <c r="F28" s="56"/>
      <c r="G28" s="57"/>
    </row>
    <row r="29" spans="1:7" ht="14.25" customHeight="1">
      <c r="A29" s="4" t="s">
        <v>30</v>
      </c>
      <c r="B29" s="34">
        <v>38</v>
      </c>
      <c r="C29" s="34">
        <v>418</v>
      </c>
      <c r="D29" s="34">
        <v>20</v>
      </c>
      <c r="E29" s="34">
        <v>904</v>
      </c>
      <c r="F29" s="56"/>
      <c r="G29" s="57"/>
    </row>
    <row r="30" spans="1:7" ht="14.25" customHeight="1">
      <c r="A30" s="4" t="s">
        <v>31</v>
      </c>
      <c r="B30" s="34">
        <v>856</v>
      </c>
      <c r="C30" s="34">
        <v>963</v>
      </c>
      <c r="D30" s="34">
        <v>940</v>
      </c>
      <c r="E30" s="34">
        <v>791</v>
      </c>
      <c r="F30" s="56"/>
      <c r="G30" s="57"/>
    </row>
    <row r="31" spans="1:7" ht="14.25" customHeight="1">
      <c r="A31" s="4" t="s">
        <v>32</v>
      </c>
      <c r="B31" s="34">
        <v>144</v>
      </c>
      <c r="C31" s="34">
        <v>276</v>
      </c>
      <c r="D31" s="34">
        <v>302</v>
      </c>
      <c r="E31" s="34">
        <v>326</v>
      </c>
      <c r="F31" s="56"/>
      <c r="G31" s="57"/>
    </row>
    <row r="32" spans="1:7" ht="14.25" customHeight="1">
      <c r="A32" s="4" t="s">
        <v>33</v>
      </c>
      <c r="B32" s="34">
        <v>93</v>
      </c>
      <c r="C32" s="34">
        <v>933</v>
      </c>
      <c r="D32" s="34">
        <v>31</v>
      </c>
      <c r="E32" s="34">
        <v>9</v>
      </c>
      <c r="F32" s="56"/>
      <c r="G32" s="57"/>
    </row>
    <row r="33" spans="1:12" ht="14.25" customHeight="1">
      <c r="A33" s="4" t="s">
        <v>34</v>
      </c>
      <c r="B33" s="34">
        <v>0</v>
      </c>
      <c r="C33" s="34">
        <v>0</v>
      </c>
      <c r="D33" s="34">
        <v>0</v>
      </c>
      <c r="E33" s="34">
        <v>0</v>
      </c>
      <c r="F33" s="56"/>
      <c r="G33" s="57"/>
    </row>
    <row r="34" spans="1:12" ht="14.25" customHeight="1">
      <c r="A34" s="4" t="s">
        <v>35</v>
      </c>
      <c r="B34" s="34">
        <v>0</v>
      </c>
      <c r="C34" s="34">
        <v>0</v>
      </c>
      <c r="D34" s="34">
        <v>0</v>
      </c>
      <c r="E34" s="34">
        <v>0</v>
      </c>
      <c r="F34" s="56"/>
      <c r="G34" s="57"/>
    </row>
    <row r="35" spans="1:12" ht="24.95" customHeight="1">
      <c r="A35" s="11" t="s">
        <v>59</v>
      </c>
      <c r="B35" s="12">
        <f>SUM(B6:B8,B11:B22)</f>
        <v>4771556</v>
      </c>
      <c r="C35" s="12">
        <f t="shared" ref="C35:E35" si="0">SUM(C6:C8,C11:C22)</f>
        <v>4917751</v>
      </c>
      <c r="D35" s="12">
        <f t="shared" si="0"/>
        <v>4406377</v>
      </c>
      <c r="E35" s="12">
        <f t="shared" si="0"/>
        <v>4595869</v>
      </c>
      <c r="F35" s="56"/>
      <c r="G35" s="58"/>
    </row>
    <row r="36" spans="1:12" ht="14.25" customHeight="1">
      <c r="A36" s="4" t="s">
        <v>37</v>
      </c>
      <c r="B36" s="13">
        <f>SUM(B9,B23:B26,B33)</f>
        <v>1968</v>
      </c>
      <c r="C36" s="13">
        <f t="shared" ref="C36:E36" si="1">SUM(C9,C23:C26,C33)</f>
        <v>1093</v>
      </c>
      <c r="D36" s="13">
        <f t="shared" si="1"/>
        <v>893</v>
      </c>
      <c r="E36" s="13">
        <f t="shared" si="1"/>
        <v>11933</v>
      </c>
      <c r="F36" s="56"/>
    </row>
    <row r="37" spans="1:12" ht="14.25" customHeight="1">
      <c r="A37" s="4" t="s">
        <v>38</v>
      </c>
      <c r="B37" s="13">
        <f>SUM(B10,B27:B32,B34)</f>
        <v>16608</v>
      </c>
      <c r="C37" s="13">
        <f t="shared" ref="C37:E37" si="2">SUM(C10,C27:C32,C34)</f>
        <v>6280</v>
      </c>
      <c r="D37" s="13">
        <f t="shared" si="2"/>
        <v>9226</v>
      </c>
      <c r="E37" s="13">
        <f t="shared" si="2"/>
        <v>15240</v>
      </c>
      <c r="F37" s="56"/>
    </row>
    <row r="38" spans="1:12" ht="24.95" customHeight="1">
      <c r="A38" s="14" t="s">
        <v>60</v>
      </c>
      <c r="B38" s="15">
        <f>SUM(B35:B37)</f>
        <v>4790132</v>
      </c>
      <c r="C38" s="15">
        <f t="shared" ref="C38:E38" si="3">SUM(C35:C37)</f>
        <v>4925124</v>
      </c>
      <c r="D38" s="15">
        <f t="shared" si="3"/>
        <v>4416496</v>
      </c>
      <c r="E38" s="15">
        <f t="shared" si="3"/>
        <v>4623042</v>
      </c>
      <c r="F38" s="56"/>
    </row>
    <row r="39" spans="1:12" ht="12" customHeight="1">
      <c r="A39" s="16"/>
    </row>
    <row r="40" spans="1:12" ht="12" customHeight="1">
      <c r="A40" s="1" t="s">
        <v>71</v>
      </c>
    </row>
    <row r="42" spans="1:12" ht="12" customHeight="1">
      <c r="L42" s="17"/>
    </row>
    <row r="43" spans="1:12" ht="12" customHeight="1">
      <c r="L43" s="17"/>
    </row>
    <row r="44" spans="1:12" ht="12" customHeight="1">
      <c r="L44" s="17"/>
    </row>
    <row r="45" spans="1:12" ht="12" customHeight="1">
      <c r="L45" s="17"/>
    </row>
    <row r="46" spans="1:12" ht="12" customHeight="1">
      <c r="L46" s="17"/>
    </row>
    <row r="47" spans="1:12" ht="12" customHeight="1">
      <c r="L47" s="17"/>
    </row>
    <row r="48" spans="1:12" ht="12" customHeight="1">
      <c r="L48" s="17"/>
    </row>
    <row r="49" spans="12:12" ht="12" customHeight="1">
      <c r="L49" s="17"/>
    </row>
  </sheetData>
  <sheetProtection algorithmName="SHA-512" hashValue="Dw3LVm9mAaAPn0HWRKu7/KVhLniiYWiw1rIGE1gPrwvlQARn3Ga6cRnHwiL3/hdlnWLMhihFoqPZLvEBOm7JFw==" saltValue="E4C20f2VoLF9DfhEv165ow==" spinCount="100000" sheet="1" objects="1" scenarios="1"/>
  <mergeCells count="2">
    <mergeCell ref="A1:K1"/>
    <mergeCell ref="A2:K2"/>
  </mergeCells>
  <pageMargins left="0.55118110236220474" right="0.35433070866141736" top="0.78740157480314965" bottom="0.78740157480314965" header="0.51181102362204722" footer="0.51181102362204722"/>
  <pageSetup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94113-16A4-456D-926E-8B05036752A1}">
  <dimension ref="A1:O52"/>
  <sheetViews>
    <sheetView zoomScale="70" zoomScaleNormal="70" zoomScaleSheetLayoutView="98" workbookViewId="0">
      <pane xSplit="1" topLeftCell="B1" activePane="topRight" state="frozen"/>
      <selection pane="topRight" sqref="A1:M1"/>
    </sheetView>
  </sheetViews>
  <sheetFormatPr defaultColWidth="9.140625" defaultRowHeight="15"/>
  <cols>
    <col min="1" max="1" width="23.42578125" style="59" customWidth="1"/>
    <col min="2" max="13" width="12.7109375" style="59" customWidth="1"/>
    <col min="14" max="14" width="9.140625" style="59"/>
    <col min="15" max="15" width="12.5703125" style="59" customWidth="1"/>
    <col min="16" max="16384" width="9.140625" style="59"/>
  </cols>
  <sheetData>
    <row r="1" spans="1:15" s="1" customFormat="1" ht="13.15" customHeight="1">
      <c r="A1" s="95" t="s">
        <v>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5" s="1" customFormat="1" ht="11.25" customHeight="1">
      <c r="A2" s="96" t="s">
        <v>73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5" ht="11.25" customHeight="1">
      <c r="M3" s="60" t="s">
        <v>58</v>
      </c>
    </row>
    <row r="4" spans="1:15" ht="12.6" customHeight="1">
      <c r="A4" s="104" t="s">
        <v>43</v>
      </c>
      <c r="B4" s="104" t="s">
        <v>44</v>
      </c>
      <c r="C4" s="108"/>
      <c r="D4" s="108"/>
      <c r="E4" s="107" t="s">
        <v>45</v>
      </c>
      <c r="F4" s="110"/>
      <c r="G4" s="110"/>
      <c r="H4" s="104" t="s">
        <v>46</v>
      </c>
      <c r="I4" s="108"/>
      <c r="J4" s="108"/>
      <c r="K4" s="104" t="s">
        <v>47</v>
      </c>
      <c r="L4" s="104"/>
      <c r="M4" s="104"/>
      <c r="O4" s="1"/>
    </row>
    <row r="5" spans="1:15" ht="12.6" customHeight="1">
      <c r="A5" s="105"/>
      <c r="B5" s="109"/>
      <c r="C5" s="109"/>
      <c r="D5" s="109"/>
      <c r="E5" s="110"/>
      <c r="F5" s="110"/>
      <c r="G5" s="110"/>
      <c r="H5" s="109"/>
      <c r="I5" s="109"/>
      <c r="J5" s="109"/>
      <c r="K5" s="105"/>
      <c r="L5" s="105"/>
      <c r="M5" s="105"/>
    </row>
    <row r="6" spans="1:15" ht="12.6" customHeight="1">
      <c r="A6" s="105"/>
      <c r="B6" s="104" t="s">
        <v>63</v>
      </c>
      <c r="C6" s="104" t="s">
        <v>64</v>
      </c>
      <c r="D6" s="104" t="s">
        <v>50</v>
      </c>
      <c r="E6" s="107" t="s">
        <v>63</v>
      </c>
      <c r="F6" s="107" t="s">
        <v>64</v>
      </c>
      <c r="G6" s="107" t="s">
        <v>50</v>
      </c>
      <c r="H6" s="104" t="s">
        <v>63</v>
      </c>
      <c r="I6" s="104" t="s">
        <v>64</v>
      </c>
      <c r="J6" s="104" t="s">
        <v>50</v>
      </c>
      <c r="K6" s="104" t="s">
        <v>51</v>
      </c>
      <c r="L6" s="104" t="s">
        <v>65</v>
      </c>
      <c r="M6" s="104" t="s">
        <v>50</v>
      </c>
    </row>
    <row r="7" spans="1:15" ht="12.6" customHeight="1">
      <c r="A7" s="105"/>
      <c r="B7" s="105"/>
      <c r="C7" s="105"/>
      <c r="D7" s="105"/>
      <c r="E7" s="107"/>
      <c r="F7" s="107"/>
      <c r="G7" s="107"/>
      <c r="H7" s="105"/>
      <c r="I7" s="105"/>
      <c r="J7" s="105"/>
      <c r="K7" s="105"/>
      <c r="L7" s="105"/>
      <c r="M7" s="105"/>
    </row>
    <row r="8" spans="1:15" ht="12.6" customHeight="1">
      <c r="A8" s="106"/>
      <c r="B8" s="106"/>
      <c r="C8" s="106"/>
      <c r="D8" s="106"/>
      <c r="E8" s="107"/>
      <c r="F8" s="107"/>
      <c r="G8" s="107"/>
      <c r="H8" s="106"/>
      <c r="I8" s="106"/>
      <c r="J8" s="106"/>
      <c r="K8" s="106"/>
      <c r="L8" s="106"/>
      <c r="M8" s="106"/>
    </row>
    <row r="9" spans="1:15" ht="14.25" customHeight="1">
      <c r="A9" s="61" t="s">
        <v>7</v>
      </c>
      <c r="B9" s="62">
        <v>2647</v>
      </c>
      <c r="C9" s="62">
        <v>2048</v>
      </c>
      <c r="D9" s="63">
        <f>SUM(B9:C9)</f>
        <v>4695</v>
      </c>
      <c r="E9" s="62">
        <v>2330866</v>
      </c>
      <c r="F9" s="62">
        <v>1970446</v>
      </c>
      <c r="G9" s="63">
        <f>SUM(E9:F9)</f>
        <v>4301312</v>
      </c>
      <c r="H9" s="63">
        <f>SUM(B9,E9)</f>
        <v>2333513</v>
      </c>
      <c r="I9" s="63">
        <f>SUM(C9,F9)</f>
        <v>1972494</v>
      </c>
      <c r="J9" s="63">
        <f>SUM(H9:I9)</f>
        <v>4306007</v>
      </c>
      <c r="K9" s="62">
        <v>0</v>
      </c>
      <c r="L9" s="62">
        <v>27122</v>
      </c>
      <c r="M9" s="63">
        <f>SUM(K9:L9)</f>
        <v>27122</v>
      </c>
    </row>
    <row r="10" spans="1:15" ht="14.25" customHeight="1">
      <c r="A10" s="61" t="s">
        <v>8</v>
      </c>
      <c r="B10" s="62">
        <v>15</v>
      </c>
      <c r="C10" s="62">
        <v>281</v>
      </c>
      <c r="D10" s="63">
        <f t="shared" ref="D10:D37" si="0">SUM(B10:C10)</f>
        <v>296</v>
      </c>
      <c r="E10" s="62">
        <v>745</v>
      </c>
      <c r="F10" s="62">
        <v>0</v>
      </c>
      <c r="G10" s="63">
        <f t="shared" ref="G10:G37" si="1">SUM(E10:F10)</f>
        <v>745</v>
      </c>
      <c r="H10" s="63">
        <f t="shared" ref="H10:I37" si="2">SUM(B10,E10)</f>
        <v>760</v>
      </c>
      <c r="I10" s="63">
        <f t="shared" si="2"/>
        <v>281</v>
      </c>
      <c r="J10" s="63">
        <f t="shared" ref="J10:J37" si="3">SUM(H10:I10)</f>
        <v>1041</v>
      </c>
      <c r="K10" s="62">
        <v>0</v>
      </c>
      <c r="L10" s="62">
        <v>0</v>
      </c>
      <c r="M10" s="63">
        <f t="shared" ref="M10:M37" si="4">SUM(K10:L10)</f>
        <v>0</v>
      </c>
    </row>
    <row r="11" spans="1:15" ht="14.25" customHeight="1">
      <c r="A11" s="61" t="s">
        <v>9</v>
      </c>
      <c r="B11" s="62">
        <v>1179</v>
      </c>
      <c r="C11" s="62">
        <v>6801</v>
      </c>
      <c r="D11" s="63">
        <f t="shared" si="0"/>
        <v>7980</v>
      </c>
      <c r="E11" s="62">
        <v>366</v>
      </c>
      <c r="F11" s="62">
        <v>0</v>
      </c>
      <c r="G11" s="63">
        <f t="shared" si="1"/>
        <v>366</v>
      </c>
      <c r="H11" s="63">
        <f t="shared" si="2"/>
        <v>1545</v>
      </c>
      <c r="I11" s="63">
        <f t="shared" si="2"/>
        <v>6801</v>
      </c>
      <c r="J11" s="63">
        <f t="shared" si="3"/>
        <v>8346</v>
      </c>
      <c r="K11" s="62">
        <v>6811</v>
      </c>
      <c r="L11" s="62">
        <v>474</v>
      </c>
      <c r="M11" s="63">
        <f t="shared" si="4"/>
        <v>7285</v>
      </c>
    </row>
    <row r="12" spans="1:15" ht="14.25" customHeight="1">
      <c r="A12" s="61" t="s">
        <v>10</v>
      </c>
      <c r="B12" s="62">
        <v>8531</v>
      </c>
      <c r="C12" s="62">
        <v>1596</v>
      </c>
      <c r="D12" s="63">
        <f t="shared" si="0"/>
        <v>10127</v>
      </c>
      <c r="E12" s="62">
        <v>1581</v>
      </c>
      <c r="F12" s="62">
        <v>200</v>
      </c>
      <c r="G12" s="63">
        <f t="shared" si="1"/>
        <v>1781</v>
      </c>
      <c r="H12" s="63">
        <f t="shared" si="2"/>
        <v>10112</v>
      </c>
      <c r="I12" s="63">
        <f t="shared" si="2"/>
        <v>1796</v>
      </c>
      <c r="J12" s="63">
        <f t="shared" si="3"/>
        <v>11908</v>
      </c>
      <c r="K12" s="62">
        <v>0</v>
      </c>
      <c r="L12" s="62">
        <v>0</v>
      </c>
      <c r="M12" s="63">
        <f t="shared" si="4"/>
        <v>0</v>
      </c>
    </row>
    <row r="13" spans="1:15" ht="14.25" customHeight="1">
      <c r="A13" s="61" t="s">
        <v>11</v>
      </c>
      <c r="B13" s="62">
        <v>283</v>
      </c>
      <c r="C13" s="62">
        <v>9214</v>
      </c>
      <c r="D13" s="63">
        <f t="shared" si="0"/>
        <v>9497</v>
      </c>
      <c r="E13" s="62">
        <v>0</v>
      </c>
      <c r="F13" s="62">
        <v>1442</v>
      </c>
      <c r="G13" s="63">
        <f t="shared" si="1"/>
        <v>1442</v>
      </c>
      <c r="H13" s="63">
        <f t="shared" si="2"/>
        <v>283</v>
      </c>
      <c r="I13" s="63">
        <f t="shared" si="2"/>
        <v>10656</v>
      </c>
      <c r="J13" s="63">
        <f t="shared" si="3"/>
        <v>10939</v>
      </c>
      <c r="K13" s="62">
        <v>0</v>
      </c>
      <c r="L13" s="62">
        <v>0</v>
      </c>
      <c r="M13" s="63">
        <f t="shared" si="4"/>
        <v>0</v>
      </c>
    </row>
    <row r="14" spans="1:15" ht="14.25" customHeight="1">
      <c r="A14" s="61" t="s">
        <v>12</v>
      </c>
      <c r="B14" s="62">
        <v>12</v>
      </c>
      <c r="C14" s="62">
        <v>0</v>
      </c>
      <c r="D14" s="63">
        <f t="shared" si="0"/>
        <v>12</v>
      </c>
      <c r="E14" s="62">
        <v>0</v>
      </c>
      <c r="F14" s="62">
        <v>0</v>
      </c>
      <c r="G14" s="63">
        <f t="shared" si="1"/>
        <v>0</v>
      </c>
      <c r="H14" s="63">
        <f t="shared" si="2"/>
        <v>12</v>
      </c>
      <c r="I14" s="63">
        <f t="shared" si="2"/>
        <v>0</v>
      </c>
      <c r="J14" s="63">
        <f t="shared" si="3"/>
        <v>12</v>
      </c>
      <c r="K14" s="62">
        <v>0</v>
      </c>
      <c r="L14" s="62">
        <v>0</v>
      </c>
      <c r="M14" s="63">
        <f t="shared" si="4"/>
        <v>0</v>
      </c>
    </row>
    <row r="15" spans="1:15" ht="14.25" customHeight="1">
      <c r="A15" s="61" t="s">
        <v>13</v>
      </c>
      <c r="B15" s="62">
        <v>50034</v>
      </c>
      <c r="C15" s="62">
        <v>84879</v>
      </c>
      <c r="D15" s="63">
        <f t="shared" si="0"/>
        <v>134913</v>
      </c>
      <c r="E15" s="62">
        <v>143206</v>
      </c>
      <c r="F15" s="62">
        <v>2249</v>
      </c>
      <c r="G15" s="63">
        <f t="shared" si="1"/>
        <v>145455</v>
      </c>
      <c r="H15" s="63">
        <f t="shared" si="2"/>
        <v>193240</v>
      </c>
      <c r="I15" s="63">
        <f t="shared" si="2"/>
        <v>87128</v>
      </c>
      <c r="J15" s="63">
        <f t="shared" si="3"/>
        <v>280368</v>
      </c>
      <c r="K15" s="62">
        <v>0</v>
      </c>
      <c r="L15" s="62">
        <v>0</v>
      </c>
      <c r="M15" s="63">
        <f t="shared" si="4"/>
        <v>0</v>
      </c>
    </row>
    <row r="16" spans="1:15" ht="14.25" customHeight="1">
      <c r="A16" s="61" t="s">
        <v>14</v>
      </c>
      <c r="B16" s="62">
        <v>94</v>
      </c>
      <c r="C16" s="62">
        <v>0</v>
      </c>
      <c r="D16" s="63">
        <f t="shared" si="0"/>
        <v>94</v>
      </c>
      <c r="E16" s="62">
        <v>0</v>
      </c>
      <c r="F16" s="62">
        <v>0</v>
      </c>
      <c r="G16" s="63">
        <f t="shared" si="1"/>
        <v>0</v>
      </c>
      <c r="H16" s="63">
        <f t="shared" si="2"/>
        <v>94</v>
      </c>
      <c r="I16" s="63">
        <f t="shared" si="2"/>
        <v>0</v>
      </c>
      <c r="J16" s="63">
        <f t="shared" si="3"/>
        <v>94</v>
      </c>
      <c r="K16" s="62">
        <v>0</v>
      </c>
      <c r="L16" s="62">
        <v>0</v>
      </c>
      <c r="M16" s="63">
        <f t="shared" si="4"/>
        <v>0</v>
      </c>
    </row>
    <row r="17" spans="1:13" ht="14.25" customHeight="1">
      <c r="A17" s="61" t="s">
        <v>15</v>
      </c>
      <c r="B17" s="62">
        <v>0</v>
      </c>
      <c r="C17" s="62">
        <v>0</v>
      </c>
      <c r="D17" s="63">
        <f t="shared" si="0"/>
        <v>0</v>
      </c>
      <c r="E17" s="62">
        <v>0</v>
      </c>
      <c r="F17" s="62">
        <v>0</v>
      </c>
      <c r="G17" s="63">
        <f t="shared" si="1"/>
        <v>0</v>
      </c>
      <c r="H17" s="63">
        <f t="shared" si="2"/>
        <v>0</v>
      </c>
      <c r="I17" s="63">
        <f t="shared" si="2"/>
        <v>0</v>
      </c>
      <c r="J17" s="63">
        <f t="shared" si="3"/>
        <v>0</v>
      </c>
      <c r="K17" s="62">
        <v>0</v>
      </c>
      <c r="L17" s="62">
        <v>0</v>
      </c>
      <c r="M17" s="63">
        <f t="shared" si="4"/>
        <v>0</v>
      </c>
    </row>
    <row r="18" spans="1:13" ht="14.25" customHeight="1">
      <c r="A18" s="61" t="s">
        <v>16</v>
      </c>
      <c r="B18" s="62">
        <v>0</v>
      </c>
      <c r="C18" s="62">
        <v>0</v>
      </c>
      <c r="D18" s="63">
        <f t="shared" si="0"/>
        <v>0</v>
      </c>
      <c r="E18" s="62">
        <v>0</v>
      </c>
      <c r="F18" s="62">
        <v>0</v>
      </c>
      <c r="G18" s="63">
        <f t="shared" si="1"/>
        <v>0</v>
      </c>
      <c r="H18" s="63">
        <f t="shared" si="2"/>
        <v>0</v>
      </c>
      <c r="I18" s="63">
        <f t="shared" si="2"/>
        <v>0</v>
      </c>
      <c r="J18" s="63">
        <f t="shared" si="3"/>
        <v>0</v>
      </c>
      <c r="K18" s="62">
        <v>0</v>
      </c>
      <c r="L18" s="62">
        <v>0</v>
      </c>
      <c r="M18" s="63">
        <f t="shared" si="4"/>
        <v>0</v>
      </c>
    </row>
    <row r="19" spans="1:13" ht="14.25" customHeight="1">
      <c r="A19" s="61" t="s">
        <v>17</v>
      </c>
      <c r="B19" s="62">
        <v>0</v>
      </c>
      <c r="C19" s="62">
        <v>0</v>
      </c>
      <c r="D19" s="63">
        <f t="shared" si="0"/>
        <v>0</v>
      </c>
      <c r="E19" s="62">
        <v>0</v>
      </c>
      <c r="F19" s="62">
        <v>0</v>
      </c>
      <c r="G19" s="63">
        <f t="shared" si="1"/>
        <v>0</v>
      </c>
      <c r="H19" s="63">
        <f t="shared" si="2"/>
        <v>0</v>
      </c>
      <c r="I19" s="63">
        <f t="shared" si="2"/>
        <v>0</v>
      </c>
      <c r="J19" s="63">
        <f t="shared" si="3"/>
        <v>0</v>
      </c>
      <c r="K19" s="62">
        <v>0</v>
      </c>
      <c r="L19" s="62">
        <v>0</v>
      </c>
      <c r="M19" s="63">
        <f t="shared" si="4"/>
        <v>0</v>
      </c>
    </row>
    <row r="20" spans="1:13" ht="14.25" customHeight="1">
      <c r="A20" s="64" t="s">
        <v>18</v>
      </c>
      <c r="B20" s="62">
        <v>0</v>
      </c>
      <c r="C20" s="62">
        <v>0</v>
      </c>
      <c r="D20" s="63">
        <f t="shared" si="0"/>
        <v>0</v>
      </c>
      <c r="E20" s="62">
        <v>0</v>
      </c>
      <c r="F20" s="62">
        <v>0</v>
      </c>
      <c r="G20" s="63">
        <f t="shared" si="1"/>
        <v>0</v>
      </c>
      <c r="H20" s="63">
        <f t="shared" si="2"/>
        <v>0</v>
      </c>
      <c r="I20" s="63">
        <f t="shared" si="2"/>
        <v>0</v>
      </c>
      <c r="J20" s="63">
        <f t="shared" si="3"/>
        <v>0</v>
      </c>
      <c r="K20" s="62">
        <v>0</v>
      </c>
      <c r="L20" s="62">
        <v>0</v>
      </c>
      <c r="M20" s="63">
        <f t="shared" si="4"/>
        <v>0</v>
      </c>
    </row>
    <row r="21" spans="1:13" ht="14.25" customHeight="1">
      <c r="A21" s="64" t="s">
        <v>19</v>
      </c>
      <c r="B21" s="62">
        <v>0</v>
      </c>
      <c r="C21" s="62">
        <v>0</v>
      </c>
      <c r="D21" s="63">
        <f t="shared" si="0"/>
        <v>0</v>
      </c>
      <c r="E21" s="62">
        <v>0</v>
      </c>
      <c r="F21" s="62">
        <v>0</v>
      </c>
      <c r="G21" s="63">
        <f t="shared" si="1"/>
        <v>0</v>
      </c>
      <c r="H21" s="63">
        <f t="shared" si="2"/>
        <v>0</v>
      </c>
      <c r="I21" s="63">
        <f t="shared" si="2"/>
        <v>0</v>
      </c>
      <c r="J21" s="63">
        <f t="shared" si="3"/>
        <v>0</v>
      </c>
      <c r="K21" s="62">
        <v>0</v>
      </c>
      <c r="L21" s="62">
        <v>0</v>
      </c>
      <c r="M21" s="63">
        <f t="shared" si="4"/>
        <v>0</v>
      </c>
    </row>
    <row r="22" spans="1:13" ht="14.25" customHeight="1">
      <c r="A22" s="64" t="s">
        <v>20</v>
      </c>
      <c r="B22" s="62">
        <v>1</v>
      </c>
      <c r="C22" s="62">
        <v>0</v>
      </c>
      <c r="D22" s="63">
        <f t="shared" si="0"/>
        <v>1</v>
      </c>
      <c r="E22" s="62">
        <v>0</v>
      </c>
      <c r="F22" s="62">
        <v>0</v>
      </c>
      <c r="G22" s="63">
        <f t="shared" si="1"/>
        <v>0</v>
      </c>
      <c r="H22" s="63">
        <f t="shared" si="2"/>
        <v>1</v>
      </c>
      <c r="I22" s="63">
        <f t="shared" si="2"/>
        <v>0</v>
      </c>
      <c r="J22" s="63">
        <f t="shared" si="3"/>
        <v>1</v>
      </c>
      <c r="K22" s="62">
        <v>0</v>
      </c>
      <c r="L22" s="62">
        <v>0</v>
      </c>
      <c r="M22" s="63">
        <f t="shared" si="4"/>
        <v>0</v>
      </c>
    </row>
    <row r="23" spans="1:13" ht="14.25" customHeight="1">
      <c r="A23" s="61" t="s">
        <v>21</v>
      </c>
      <c r="B23" s="62">
        <v>0</v>
      </c>
      <c r="C23" s="62">
        <v>0</v>
      </c>
      <c r="D23" s="63">
        <f t="shared" si="0"/>
        <v>0</v>
      </c>
      <c r="E23" s="62">
        <v>0</v>
      </c>
      <c r="F23" s="62">
        <v>0</v>
      </c>
      <c r="G23" s="63">
        <f t="shared" si="1"/>
        <v>0</v>
      </c>
      <c r="H23" s="63">
        <f t="shared" si="2"/>
        <v>0</v>
      </c>
      <c r="I23" s="63">
        <f t="shared" si="2"/>
        <v>0</v>
      </c>
      <c r="J23" s="63">
        <f t="shared" si="3"/>
        <v>0</v>
      </c>
      <c r="K23" s="62">
        <v>0</v>
      </c>
      <c r="L23" s="62">
        <v>0</v>
      </c>
      <c r="M23" s="63">
        <f t="shared" si="4"/>
        <v>0</v>
      </c>
    </row>
    <row r="24" spans="1:13" ht="14.25" customHeight="1">
      <c r="A24" s="61" t="s">
        <v>22</v>
      </c>
      <c r="B24" s="62">
        <v>0</v>
      </c>
      <c r="C24" s="62">
        <v>0</v>
      </c>
      <c r="D24" s="63">
        <f t="shared" si="0"/>
        <v>0</v>
      </c>
      <c r="E24" s="62">
        <v>0</v>
      </c>
      <c r="F24" s="62">
        <v>0</v>
      </c>
      <c r="G24" s="63">
        <f t="shared" si="1"/>
        <v>0</v>
      </c>
      <c r="H24" s="63">
        <f t="shared" si="2"/>
        <v>0</v>
      </c>
      <c r="I24" s="63">
        <f t="shared" si="2"/>
        <v>0</v>
      </c>
      <c r="J24" s="63">
        <f t="shared" si="3"/>
        <v>0</v>
      </c>
      <c r="K24" s="62">
        <v>0</v>
      </c>
      <c r="L24" s="62">
        <v>0</v>
      </c>
      <c r="M24" s="63">
        <f t="shared" si="4"/>
        <v>0</v>
      </c>
    </row>
    <row r="25" spans="1:13" ht="14.25" customHeight="1">
      <c r="A25" s="61" t="s">
        <v>23</v>
      </c>
      <c r="B25" s="62">
        <v>0</v>
      </c>
      <c r="C25" s="62">
        <v>0</v>
      </c>
      <c r="D25" s="63">
        <f t="shared" si="0"/>
        <v>0</v>
      </c>
      <c r="E25" s="62">
        <v>0</v>
      </c>
      <c r="F25" s="62">
        <v>0</v>
      </c>
      <c r="G25" s="63">
        <f t="shared" si="1"/>
        <v>0</v>
      </c>
      <c r="H25" s="63">
        <f t="shared" si="2"/>
        <v>0</v>
      </c>
      <c r="I25" s="63">
        <f t="shared" si="2"/>
        <v>0</v>
      </c>
      <c r="J25" s="63">
        <f t="shared" si="3"/>
        <v>0</v>
      </c>
      <c r="K25" s="62">
        <v>0</v>
      </c>
      <c r="L25" s="62">
        <v>0</v>
      </c>
      <c r="M25" s="63">
        <f t="shared" si="4"/>
        <v>0</v>
      </c>
    </row>
    <row r="26" spans="1:13" ht="14.25" customHeight="1">
      <c r="A26" s="61" t="s">
        <v>24</v>
      </c>
      <c r="B26" s="62">
        <v>13</v>
      </c>
      <c r="C26" s="62">
        <v>12</v>
      </c>
      <c r="D26" s="63">
        <f t="shared" si="0"/>
        <v>25</v>
      </c>
      <c r="E26" s="62">
        <v>0</v>
      </c>
      <c r="F26" s="62">
        <v>0</v>
      </c>
      <c r="G26" s="63">
        <f t="shared" si="1"/>
        <v>0</v>
      </c>
      <c r="H26" s="63">
        <f t="shared" si="2"/>
        <v>13</v>
      </c>
      <c r="I26" s="63">
        <f t="shared" si="2"/>
        <v>12</v>
      </c>
      <c r="J26" s="63">
        <f t="shared" si="3"/>
        <v>25</v>
      </c>
      <c r="K26" s="62">
        <v>0</v>
      </c>
      <c r="L26" s="62">
        <v>0</v>
      </c>
      <c r="M26" s="63">
        <f t="shared" si="4"/>
        <v>0</v>
      </c>
    </row>
    <row r="27" spans="1:13" ht="14.25" customHeight="1">
      <c r="A27" s="61" t="s">
        <v>25</v>
      </c>
      <c r="B27" s="62">
        <v>0</v>
      </c>
      <c r="C27" s="62">
        <v>0</v>
      </c>
      <c r="D27" s="63">
        <f t="shared" si="0"/>
        <v>0</v>
      </c>
      <c r="E27" s="62">
        <v>0</v>
      </c>
      <c r="F27" s="62">
        <v>0</v>
      </c>
      <c r="G27" s="63">
        <f t="shared" si="1"/>
        <v>0</v>
      </c>
      <c r="H27" s="63">
        <f t="shared" si="2"/>
        <v>0</v>
      </c>
      <c r="I27" s="63">
        <f t="shared" si="2"/>
        <v>0</v>
      </c>
      <c r="J27" s="63">
        <f t="shared" si="3"/>
        <v>0</v>
      </c>
      <c r="K27" s="62">
        <v>0</v>
      </c>
      <c r="L27" s="62">
        <v>0</v>
      </c>
      <c r="M27" s="63">
        <f t="shared" si="4"/>
        <v>0</v>
      </c>
    </row>
    <row r="28" spans="1:13" ht="14.25" customHeight="1">
      <c r="A28" s="61" t="s">
        <v>26</v>
      </c>
      <c r="B28" s="62">
        <v>0</v>
      </c>
      <c r="C28" s="62">
        <v>0</v>
      </c>
      <c r="D28" s="63">
        <f t="shared" si="0"/>
        <v>0</v>
      </c>
      <c r="E28" s="62">
        <v>0</v>
      </c>
      <c r="F28" s="62">
        <v>0</v>
      </c>
      <c r="G28" s="63">
        <f t="shared" si="1"/>
        <v>0</v>
      </c>
      <c r="H28" s="63">
        <f t="shared" si="2"/>
        <v>0</v>
      </c>
      <c r="I28" s="63">
        <f t="shared" si="2"/>
        <v>0</v>
      </c>
      <c r="J28" s="63">
        <f t="shared" si="3"/>
        <v>0</v>
      </c>
      <c r="K28" s="62">
        <v>0</v>
      </c>
      <c r="L28" s="62">
        <v>0</v>
      </c>
      <c r="M28" s="63">
        <f t="shared" si="4"/>
        <v>0</v>
      </c>
    </row>
    <row r="29" spans="1:13" ht="14.25" customHeight="1">
      <c r="A29" s="61" t="s">
        <v>27</v>
      </c>
      <c r="B29" s="62">
        <v>0</v>
      </c>
      <c r="C29" s="62">
        <v>0</v>
      </c>
      <c r="D29" s="63">
        <f t="shared" si="0"/>
        <v>0</v>
      </c>
      <c r="E29" s="62">
        <v>0</v>
      </c>
      <c r="F29" s="62">
        <v>0</v>
      </c>
      <c r="G29" s="63">
        <f t="shared" si="1"/>
        <v>0</v>
      </c>
      <c r="H29" s="63">
        <f t="shared" si="2"/>
        <v>0</v>
      </c>
      <c r="I29" s="63">
        <f t="shared" si="2"/>
        <v>0</v>
      </c>
      <c r="J29" s="63">
        <f t="shared" si="3"/>
        <v>0</v>
      </c>
      <c r="K29" s="62">
        <v>0</v>
      </c>
      <c r="L29" s="62">
        <v>0</v>
      </c>
      <c r="M29" s="63">
        <f t="shared" si="4"/>
        <v>0</v>
      </c>
    </row>
    <row r="30" spans="1:13" ht="14.25" customHeight="1">
      <c r="A30" s="61" t="s">
        <v>28</v>
      </c>
      <c r="B30" s="62">
        <v>0</v>
      </c>
      <c r="C30" s="62">
        <v>0</v>
      </c>
      <c r="D30" s="63">
        <f t="shared" si="0"/>
        <v>0</v>
      </c>
      <c r="E30" s="62">
        <v>0</v>
      </c>
      <c r="F30" s="62">
        <v>0</v>
      </c>
      <c r="G30" s="63">
        <f t="shared" si="1"/>
        <v>0</v>
      </c>
      <c r="H30" s="63">
        <f t="shared" si="2"/>
        <v>0</v>
      </c>
      <c r="I30" s="63">
        <f t="shared" si="2"/>
        <v>0</v>
      </c>
      <c r="J30" s="63">
        <f t="shared" si="3"/>
        <v>0</v>
      </c>
      <c r="K30" s="62">
        <v>0</v>
      </c>
      <c r="L30" s="62">
        <v>0</v>
      </c>
      <c r="M30" s="63">
        <f t="shared" si="4"/>
        <v>0</v>
      </c>
    </row>
    <row r="31" spans="1:13" ht="14.25" customHeight="1">
      <c r="A31" s="61" t="s">
        <v>29</v>
      </c>
      <c r="B31" s="62">
        <v>22</v>
      </c>
      <c r="C31" s="62">
        <v>2249</v>
      </c>
      <c r="D31" s="63">
        <f t="shared" si="0"/>
        <v>2271</v>
      </c>
      <c r="E31" s="62">
        <v>0</v>
      </c>
      <c r="F31" s="62">
        <v>0</v>
      </c>
      <c r="G31" s="63">
        <f t="shared" si="1"/>
        <v>0</v>
      </c>
      <c r="H31" s="63">
        <f t="shared" si="2"/>
        <v>22</v>
      </c>
      <c r="I31" s="63">
        <f t="shared" si="2"/>
        <v>2249</v>
      </c>
      <c r="J31" s="63">
        <f t="shared" si="3"/>
        <v>2271</v>
      </c>
      <c r="K31" s="62">
        <v>0</v>
      </c>
      <c r="L31" s="62">
        <v>0</v>
      </c>
      <c r="M31" s="63">
        <f t="shared" si="4"/>
        <v>0</v>
      </c>
    </row>
    <row r="32" spans="1:13" ht="14.25" customHeight="1">
      <c r="A32" s="61" t="s">
        <v>30</v>
      </c>
      <c r="B32" s="62">
        <v>904</v>
      </c>
      <c r="C32" s="62">
        <v>0</v>
      </c>
      <c r="D32" s="63">
        <f t="shared" si="0"/>
        <v>904</v>
      </c>
      <c r="E32" s="62">
        <v>0</v>
      </c>
      <c r="F32" s="62">
        <v>0</v>
      </c>
      <c r="G32" s="63">
        <f t="shared" si="1"/>
        <v>0</v>
      </c>
      <c r="H32" s="63">
        <f t="shared" si="2"/>
        <v>904</v>
      </c>
      <c r="I32" s="63">
        <f t="shared" si="2"/>
        <v>0</v>
      </c>
      <c r="J32" s="63">
        <f t="shared" si="3"/>
        <v>904</v>
      </c>
      <c r="K32" s="62">
        <v>0</v>
      </c>
      <c r="L32" s="62">
        <v>0</v>
      </c>
      <c r="M32" s="63">
        <f t="shared" si="4"/>
        <v>0</v>
      </c>
    </row>
    <row r="33" spans="1:15" ht="14.25" customHeight="1">
      <c r="A33" s="61" t="s">
        <v>31</v>
      </c>
      <c r="B33" s="62">
        <v>768</v>
      </c>
      <c r="C33" s="62">
        <v>23</v>
      </c>
      <c r="D33" s="63">
        <f t="shared" si="0"/>
        <v>791</v>
      </c>
      <c r="E33" s="62">
        <v>0</v>
      </c>
      <c r="F33" s="62">
        <v>0</v>
      </c>
      <c r="G33" s="63">
        <f t="shared" si="1"/>
        <v>0</v>
      </c>
      <c r="H33" s="63">
        <f t="shared" si="2"/>
        <v>768</v>
      </c>
      <c r="I33" s="63">
        <f t="shared" si="2"/>
        <v>23</v>
      </c>
      <c r="J33" s="63">
        <f t="shared" si="3"/>
        <v>791</v>
      </c>
      <c r="K33" s="62">
        <v>0</v>
      </c>
      <c r="L33" s="62">
        <v>0</v>
      </c>
      <c r="M33" s="63">
        <f t="shared" si="4"/>
        <v>0</v>
      </c>
    </row>
    <row r="34" spans="1:15" ht="14.25" customHeight="1">
      <c r="A34" s="61" t="s">
        <v>32</v>
      </c>
      <c r="B34" s="62">
        <v>0</v>
      </c>
      <c r="C34" s="62">
        <v>326</v>
      </c>
      <c r="D34" s="63">
        <f t="shared" si="0"/>
        <v>326</v>
      </c>
      <c r="E34" s="62">
        <v>0</v>
      </c>
      <c r="F34" s="62">
        <v>0</v>
      </c>
      <c r="G34" s="63">
        <f t="shared" si="1"/>
        <v>0</v>
      </c>
      <c r="H34" s="63">
        <f t="shared" si="2"/>
        <v>0</v>
      </c>
      <c r="I34" s="63">
        <f t="shared" si="2"/>
        <v>326</v>
      </c>
      <c r="J34" s="63">
        <f t="shared" si="3"/>
        <v>326</v>
      </c>
      <c r="K34" s="62">
        <v>0</v>
      </c>
      <c r="L34" s="62">
        <v>0</v>
      </c>
      <c r="M34" s="63">
        <f t="shared" si="4"/>
        <v>0</v>
      </c>
    </row>
    <row r="35" spans="1:15" ht="14.25" customHeight="1">
      <c r="A35" s="61" t="s">
        <v>33</v>
      </c>
      <c r="B35" s="62">
        <v>0</v>
      </c>
      <c r="C35" s="62">
        <v>9</v>
      </c>
      <c r="D35" s="63">
        <f t="shared" si="0"/>
        <v>9</v>
      </c>
      <c r="E35" s="62">
        <v>0</v>
      </c>
      <c r="F35" s="62">
        <v>0</v>
      </c>
      <c r="G35" s="63">
        <f t="shared" si="1"/>
        <v>0</v>
      </c>
      <c r="H35" s="63"/>
      <c r="I35" s="63"/>
      <c r="J35" s="63"/>
      <c r="K35" s="62">
        <v>0</v>
      </c>
      <c r="L35" s="62">
        <v>0</v>
      </c>
      <c r="M35" s="63"/>
    </row>
    <row r="36" spans="1:15" ht="14.25" customHeight="1">
      <c r="A36" s="61" t="s">
        <v>34</v>
      </c>
      <c r="B36" s="62">
        <v>0</v>
      </c>
      <c r="C36" s="62">
        <v>0</v>
      </c>
      <c r="D36" s="63">
        <f t="shared" si="0"/>
        <v>0</v>
      </c>
      <c r="E36" s="62">
        <v>0</v>
      </c>
      <c r="F36" s="62">
        <v>0</v>
      </c>
      <c r="G36" s="63">
        <f t="shared" si="1"/>
        <v>0</v>
      </c>
      <c r="H36" s="63">
        <f t="shared" si="2"/>
        <v>0</v>
      </c>
      <c r="I36" s="63">
        <f t="shared" si="2"/>
        <v>0</v>
      </c>
      <c r="J36" s="63">
        <f t="shared" si="3"/>
        <v>0</v>
      </c>
      <c r="K36" s="62">
        <v>0</v>
      </c>
      <c r="L36" s="62">
        <v>0</v>
      </c>
      <c r="M36" s="63">
        <f t="shared" si="4"/>
        <v>0</v>
      </c>
    </row>
    <row r="37" spans="1:15" ht="14.25" customHeight="1">
      <c r="A37" s="61" t="s">
        <v>35</v>
      </c>
      <c r="B37" s="62">
        <v>0</v>
      </c>
      <c r="C37" s="62">
        <v>0</v>
      </c>
      <c r="D37" s="63">
        <f t="shared" si="0"/>
        <v>0</v>
      </c>
      <c r="E37" s="62">
        <v>0</v>
      </c>
      <c r="F37" s="62">
        <v>0</v>
      </c>
      <c r="G37" s="63">
        <f t="shared" si="1"/>
        <v>0</v>
      </c>
      <c r="H37" s="63">
        <f t="shared" si="2"/>
        <v>0</v>
      </c>
      <c r="I37" s="63">
        <f t="shared" si="2"/>
        <v>0</v>
      </c>
      <c r="J37" s="63">
        <f t="shared" si="3"/>
        <v>0</v>
      </c>
      <c r="K37" s="62">
        <v>0</v>
      </c>
      <c r="L37" s="62">
        <v>0</v>
      </c>
      <c r="M37" s="63">
        <f t="shared" si="4"/>
        <v>0</v>
      </c>
    </row>
    <row r="38" spans="1:15" ht="24.95" customHeight="1">
      <c r="A38" s="65" t="s">
        <v>54</v>
      </c>
      <c r="B38" s="66">
        <f>SUM(B9:B11,B14:B25)</f>
        <v>53982</v>
      </c>
      <c r="C38" s="66">
        <f t="shared" ref="C38:M38" si="5">SUM(C9:C11,C14:C25)</f>
        <v>94009</v>
      </c>
      <c r="D38" s="66">
        <f t="shared" si="5"/>
        <v>147991</v>
      </c>
      <c r="E38" s="66">
        <f t="shared" si="5"/>
        <v>2475183</v>
      </c>
      <c r="F38" s="66">
        <f t="shared" si="5"/>
        <v>1972695</v>
      </c>
      <c r="G38" s="66">
        <f t="shared" si="5"/>
        <v>4447878</v>
      </c>
      <c r="H38" s="66">
        <f t="shared" si="5"/>
        <v>2529165</v>
      </c>
      <c r="I38" s="66">
        <f t="shared" si="5"/>
        <v>2066704</v>
      </c>
      <c r="J38" s="66">
        <f t="shared" si="5"/>
        <v>4595869</v>
      </c>
      <c r="K38" s="66">
        <f t="shared" si="5"/>
        <v>6811</v>
      </c>
      <c r="L38" s="66">
        <f t="shared" si="5"/>
        <v>27596</v>
      </c>
      <c r="M38" s="66">
        <f t="shared" si="5"/>
        <v>34407</v>
      </c>
    </row>
    <row r="39" spans="1:15" ht="14.25" customHeight="1">
      <c r="A39" s="61" t="s">
        <v>37</v>
      </c>
      <c r="B39" s="67">
        <f>SUM(B12,B26:B29,B36)</f>
        <v>8544</v>
      </c>
      <c r="C39" s="67">
        <f t="shared" ref="C39:M39" si="6">SUM(C12,C26:C29,C36)</f>
        <v>1608</v>
      </c>
      <c r="D39" s="67">
        <f t="shared" si="6"/>
        <v>10152</v>
      </c>
      <c r="E39" s="67">
        <f t="shared" si="6"/>
        <v>1581</v>
      </c>
      <c r="F39" s="67">
        <f t="shared" si="6"/>
        <v>200</v>
      </c>
      <c r="G39" s="67">
        <f t="shared" si="6"/>
        <v>1781</v>
      </c>
      <c r="H39" s="67">
        <f t="shared" si="6"/>
        <v>10125</v>
      </c>
      <c r="I39" s="67">
        <f t="shared" si="6"/>
        <v>1808</v>
      </c>
      <c r="J39" s="67">
        <f t="shared" si="6"/>
        <v>11933</v>
      </c>
      <c r="K39" s="67">
        <f t="shared" si="6"/>
        <v>0</v>
      </c>
      <c r="L39" s="67">
        <f t="shared" si="6"/>
        <v>0</v>
      </c>
      <c r="M39" s="67">
        <f t="shared" si="6"/>
        <v>0</v>
      </c>
    </row>
    <row r="40" spans="1:15" ht="14.25" customHeight="1">
      <c r="A40" s="61" t="s">
        <v>38</v>
      </c>
      <c r="B40" s="67">
        <f>SUM(B13,B30:B35,B37)</f>
        <v>1977</v>
      </c>
      <c r="C40" s="67">
        <f t="shared" ref="C40:M40" si="7">SUM(C13,C30:C35,C37)</f>
        <v>11821</v>
      </c>
      <c r="D40" s="67">
        <f t="shared" si="7"/>
        <v>13798</v>
      </c>
      <c r="E40" s="67">
        <f t="shared" si="7"/>
        <v>0</v>
      </c>
      <c r="F40" s="67">
        <f t="shared" si="7"/>
        <v>1442</v>
      </c>
      <c r="G40" s="67">
        <f t="shared" si="7"/>
        <v>1442</v>
      </c>
      <c r="H40" s="67">
        <f t="shared" si="7"/>
        <v>1977</v>
      </c>
      <c r="I40" s="67">
        <f t="shared" si="7"/>
        <v>13254</v>
      </c>
      <c r="J40" s="67">
        <f t="shared" si="7"/>
        <v>15231</v>
      </c>
      <c r="K40" s="67">
        <f t="shared" si="7"/>
        <v>0</v>
      </c>
      <c r="L40" s="67">
        <f t="shared" si="7"/>
        <v>0</v>
      </c>
      <c r="M40" s="67">
        <f t="shared" si="7"/>
        <v>0</v>
      </c>
    </row>
    <row r="41" spans="1:15" ht="24.95" customHeight="1">
      <c r="A41" s="68" t="s">
        <v>55</v>
      </c>
      <c r="B41" s="69">
        <f t="shared" ref="B41" si="8">SUM(B38:B40)</f>
        <v>64503</v>
      </c>
      <c r="C41" s="69">
        <f t="shared" ref="C41:M41" si="9">SUM(C38:C40)</f>
        <v>107438</v>
      </c>
      <c r="D41" s="69">
        <f t="shared" si="9"/>
        <v>171941</v>
      </c>
      <c r="E41" s="69">
        <f t="shared" si="9"/>
        <v>2476764</v>
      </c>
      <c r="F41" s="69">
        <f t="shared" si="9"/>
        <v>1974337</v>
      </c>
      <c r="G41" s="69">
        <f t="shared" si="9"/>
        <v>4451101</v>
      </c>
      <c r="H41" s="69">
        <f t="shared" si="9"/>
        <v>2541267</v>
      </c>
      <c r="I41" s="69">
        <f t="shared" si="9"/>
        <v>2081766</v>
      </c>
      <c r="J41" s="69">
        <f t="shared" si="9"/>
        <v>4623033</v>
      </c>
      <c r="K41" s="69">
        <f t="shared" si="9"/>
        <v>6811</v>
      </c>
      <c r="L41" s="69">
        <f t="shared" si="9"/>
        <v>27596</v>
      </c>
      <c r="M41" s="69">
        <f t="shared" si="9"/>
        <v>34407</v>
      </c>
    </row>
    <row r="42" spans="1:15" s="73" customFormat="1" ht="13.5" customHeight="1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1"/>
    </row>
    <row r="43" spans="1:15" s="1" customFormat="1" ht="12" customHeight="1">
      <c r="A43" s="16" t="s">
        <v>74</v>
      </c>
      <c r="O43" s="59"/>
    </row>
    <row r="45" spans="1:15" ht="12.6" customHeight="1">
      <c r="A45" s="17"/>
      <c r="B45" s="74"/>
      <c r="C45" s="74"/>
      <c r="D45" s="74"/>
      <c r="E45" s="74"/>
      <c r="F45" s="74"/>
      <c r="G45" s="74"/>
      <c r="I45" s="74"/>
      <c r="J45" s="75"/>
      <c r="K45" s="76"/>
      <c r="L45" s="76"/>
    </row>
    <row r="46" spans="1:15" ht="12.6" customHeight="1">
      <c r="A46" s="17"/>
      <c r="B46" s="74"/>
      <c r="C46" s="74"/>
      <c r="D46" s="74"/>
      <c r="E46" s="74"/>
      <c r="F46" s="74"/>
      <c r="G46" s="74"/>
      <c r="I46" s="74"/>
      <c r="J46" s="75"/>
      <c r="K46" s="76"/>
      <c r="L46" s="76"/>
    </row>
    <row r="47" spans="1:15" ht="12.6" customHeight="1">
      <c r="A47" s="17"/>
      <c r="B47" s="74"/>
      <c r="C47" s="74"/>
      <c r="D47" s="74"/>
      <c r="E47" s="74"/>
      <c r="F47" s="74"/>
      <c r="G47" s="74"/>
      <c r="I47" s="74"/>
      <c r="J47" s="75"/>
      <c r="K47" s="76"/>
      <c r="L47" s="76"/>
    </row>
    <row r="48" spans="1:15" ht="12.6" customHeight="1">
      <c r="A48" s="17"/>
      <c r="B48" s="17"/>
      <c r="C48" s="17"/>
      <c r="D48" s="17"/>
      <c r="E48" s="17"/>
      <c r="F48" s="17"/>
      <c r="G48" s="17"/>
      <c r="I48" s="17"/>
      <c r="J48" s="75"/>
      <c r="K48" s="1"/>
      <c r="L48" s="1"/>
    </row>
    <row r="49" spans="1:12" ht="12.6" customHeight="1">
      <c r="A49" s="77"/>
      <c r="B49" s="78"/>
      <c r="C49" s="78"/>
      <c r="D49" s="78"/>
      <c r="E49" s="78"/>
      <c r="F49" s="78"/>
      <c r="G49" s="78"/>
      <c r="I49" s="78"/>
      <c r="J49" s="79"/>
      <c r="K49" s="78"/>
      <c r="L49" s="78"/>
    </row>
    <row r="50" spans="1:12" ht="12.6" customHeight="1">
      <c r="A50" s="17"/>
      <c r="B50" s="80"/>
      <c r="C50" s="80"/>
      <c r="D50" s="80"/>
      <c r="E50" s="80"/>
      <c r="F50" s="80"/>
      <c r="G50" s="80"/>
      <c r="I50" s="17"/>
      <c r="J50" s="75"/>
      <c r="K50" s="81"/>
      <c r="L50" s="81"/>
    </row>
    <row r="51" spans="1:12" ht="12.6" customHeight="1">
      <c r="A51" s="17"/>
      <c r="B51" s="17"/>
      <c r="C51" s="17"/>
      <c r="D51" s="17"/>
      <c r="E51" s="17"/>
      <c r="F51" s="17"/>
      <c r="G51" s="17"/>
      <c r="I51" s="17"/>
      <c r="J51" s="75"/>
      <c r="K51" s="1"/>
      <c r="L51" s="1"/>
    </row>
    <row r="52" spans="1:12" ht="12.6" customHeight="1">
      <c r="A52" s="17"/>
      <c r="B52" s="75"/>
      <c r="C52" s="75"/>
      <c r="D52" s="75"/>
      <c r="E52" s="75"/>
      <c r="F52" s="75"/>
      <c r="G52" s="75"/>
      <c r="I52" s="75"/>
      <c r="J52" s="75"/>
      <c r="K52" s="82"/>
      <c r="L52" s="83"/>
    </row>
  </sheetData>
  <sheetProtection algorithmName="SHA-512" hashValue="ExwOON8NJ+hTXQ+wi4KmecU/s5Y0Ha6xhtRhtXHN+JNIXpHyQA2Wq32z9/FMOBBg/XFEtA/TpVS4mHqU/0jv8A==" saltValue="luZ9BjViI7KQPwzuljOF9Q==" spinCount="100000" sheet="1" objects="1" scenarios="1"/>
  <mergeCells count="19"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  <mergeCell ref="K6:K8"/>
    <mergeCell ref="L6:L8"/>
    <mergeCell ref="M6:M8"/>
    <mergeCell ref="E6:E8"/>
    <mergeCell ref="F6:F8"/>
    <mergeCell ref="G6:G8"/>
    <mergeCell ref="H6:H8"/>
    <mergeCell ref="I6:I8"/>
    <mergeCell ref="J6:J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3B470-F069-45BA-8520-48FF2EA5ACBB}">
  <dimension ref="A1:M48"/>
  <sheetViews>
    <sheetView zoomScale="70" zoomScaleNormal="70" zoomScaleSheetLayoutView="70" workbookViewId="0">
      <selection sqref="A1:K1"/>
    </sheetView>
  </sheetViews>
  <sheetFormatPr defaultColWidth="9.140625" defaultRowHeight="12" customHeight="1"/>
  <cols>
    <col min="1" max="1" width="23.42578125" style="1" customWidth="1"/>
    <col min="2" max="5" width="15.7109375" style="1" customWidth="1"/>
    <col min="6" max="10" width="9.85546875" style="1" bestFit="1" customWidth="1"/>
    <col min="11" max="11" width="10.140625" style="1" customWidth="1"/>
    <col min="12" max="12" width="9.85546875" style="1" bestFit="1" customWidth="1"/>
    <col min="13" max="16384" width="9.140625" style="1"/>
  </cols>
  <sheetData>
    <row r="1" spans="1:12" s="85" customFormat="1" ht="13.15" customHeight="1">
      <c r="A1" s="111" t="s">
        <v>75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84"/>
    </row>
    <row r="2" spans="1:12" s="85" customFormat="1" ht="13.15" customHeight="1">
      <c r="A2" s="112" t="s">
        <v>76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86"/>
    </row>
    <row r="3" spans="1:12" ht="9.75" customHeight="1">
      <c r="A3" s="16"/>
      <c r="J3" s="29"/>
      <c r="K3" s="29"/>
      <c r="L3" s="29"/>
    </row>
    <row r="4" spans="1:12" ht="26.1" customHeight="1">
      <c r="A4" s="30" t="s">
        <v>2</v>
      </c>
      <c r="B4" s="30" t="s">
        <v>3</v>
      </c>
      <c r="C4" s="30" t="s">
        <v>4</v>
      </c>
      <c r="D4" s="30" t="s">
        <v>5</v>
      </c>
      <c r="E4" s="30" t="s">
        <v>6</v>
      </c>
    </row>
    <row r="5" spans="1:12" ht="14.1" customHeight="1">
      <c r="A5" s="4" t="s">
        <v>7</v>
      </c>
      <c r="B5" s="6">
        <v>22255</v>
      </c>
      <c r="C5" s="6">
        <v>25240</v>
      </c>
      <c r="D5" s="6">
        <v>31469</v>
      </c>
      <c r="E5" s="6">
        <v>37988</v>
      </c>
      <c r="F5" s="7"/>
    </row>
    <row r="6" spans="1:12" ht="14.1" customHeight="1">
      <c r="A6" s="4" t="s">
        <v>8</v>
      </c>
      <c r="B6" s="6">
        <v>13854</v>
      </c>
      <c r="C6" s="6">
        <v>17525</v>
      </c>
      <c r="D6" s="6">
        <v>22729</v>
      </c>
      <c r="E6" s="6">
        <v>26966</v>
      </c>
      <c r="F6" s="7"/>
    </row>
    <row r="7" spans="1:12" ht="14.1" customHeight="1">
      <c r="A7" s="4" t="s">
        <v>9</v>
      </c>
      <c r="B7" s="6">
        <v>8140</v>
      </c>
      <c r="C7" s="6">
        <v>10882</v>
      </c>
      <c r="D7" s="6">
        <v>12895</v>
      </c>
      <c r="E7" s="6">
        <v>14323</v>
      </c>
      <c r="F7" s="7"/>
    </row>
    <row r="8" spans="1:12" ht="14.1" customHeight="1">
      <c r="A8" s="8" t="s">
        <v>10</v>
      </c>
      <c r="B8" s="6">
        <v>10980</v>
      </c>
      <c r="C8" s="6">
        <v>12216</v>
      </c>
      <c r="D8" s="6">
        <v>13253.466666666667</v>
      </c>
      <c r="E8" s="6">
        <v>13617</v>
      </c>
      <c r="F8" s="7"/>
    </row>
    <row r="9" spans="1:12" ht="14.1" customHeight="1">
      <c r="A9" s="4" t="s">
        <v>11</v>
      </c>
      <c r="B9" s="6">
        <v>9286</v>
      </c>
      <c r="C9" s="6">
        <v>10433</v>
      </c>
      <c r="D9" s="6">
        <v>10821</v>
      </c>
      <c r="E9" s="6">
        <v>11732</v>
      </c>
      <c r="F9" s="7"/>
    </row>
    <row r="10" spans="1:12" ht="14.1" customHeight="1">
      <c r="A10" s="4" t="s">
        <v>12</v>
      </c>
      <c r="B10" s="6">
        <v>5673</v>
      </c>
      <c r="C10" s="6">
        <v>4626</v>
      </c>
      <c r="D10" s="6">
        <v>5278</v>
      </c>
      <c r="E10" s="6">
        <v>5081</v>
      </c>
      <c r="F10" s="7"/>
    </row>
    <row r="11" spans="1:12" ht="14.1" customHeight="1">
      <c r="A11" s="4" t="s">
        <v>13</v>
      </c>
      <c r="B11" s="33">
        <v>8449</v>
      </c>
      <c r="C11" s="9">
        <v>7995</v>
      </c>
      <c r="D11" s="6">
        <v>7093</v>
      </c>
      <c r="E11" s="6">
        <v>9561</v>
      </c>
      <c r="F11" s="7"/>
    </row>
    <row r="12" spans="1:12" ht="14.1" customHeight="1">
      <c r="A12" s="4" t="s">
        <v>14</v>
      </c>
      <c r="B12" s="6">
        <v>5140</v>
      </c>
      <c r="C12" s="6">
        <v>4620</v>
      </c>
      <c r="D12" s="6">
        <v>4573</v>
      </c>
      <c r="E12" s="6">
        <v>4270</v>
      </c>
      <c r="F12" s="7"/>
    </row>
    <row r="13" spans="1:12" ht="14.1" customHeight="1">
      <c r="A13" s="4" t="s">
        <v>15</v>
      </c>
      <c r="B13" s="6">
        <v>531</v>
      </c>
      <c r="C13" s="6">
        <v>638</v>
      </c>
      <c r="D13" s="6">
        <v>883</v>
      </c>
      <c r="E13" s="6">
        <v>996</v>
      </c>
      <c r="F13" s="7"/>
    </row>
    <row r="14" spans="1:12" ht="14.1" customHeight="1">
      <c r="A14" s="4" t="s">
        <v>16</v>
      </c>
      <c r="B14" s="6">
        <v>1944</v>
      </c>
      <c r="C14" s="6">
        <v>2348</v>
      </c>
      <c r="D14" s="6">
        <v>2037</v>
      </c>
      <c r="E14" s="6">
        <v>1746</v>
      </c>
      <c r="F14" s="7"/>
    </row>
    <row r="15" spans="1:12" ht="14.1" customHeight="1">
      <c r="A15" s="4" t="s">
        <v>17</v>
      </c>
      <c r="B15" s="6">
        <v>1778</v>
      </c>
      <c r="C15" s="6">
        <v>1946</v>
      </c>
      <c r="D15" s="6">
        <v>1534</v>
      </c>
      <c r="E15" s="6">
        <v>1472</v>
      </c>
      <c r="F15" s="7"/>
    </row>
    <row r="16" spans="1:12" ht="14.1" customHeight="1">
      <c r="A16" s="8" t="s">
        <v>18</v>
      </c>
      <c r="B16" s="6">
        <v>0</v>
      </c>
      <c r="C16" s="6">
        <v>0</v>
      </c>
      <c r="D16" s="6">
        <v>76</v>
      </c>
      <c r="E16" s="6">
        <v>372</v>
      </c>
      <c r="F16" s="7"/>
    </row>
    <row r="17" spans="1:6" ht="14.1" customHeight="1">
      <c r="A17" s="8" t="s">
        <v>19</v>
      </c>
      <c r="B17" s="6">
        <v>9799</v>
      </c>
      <c r="C17" s="6">
        <v>11831</v>
      </c>
      <c r="D17" s="6">
        <v>10847</v>
      </c>
      <c r="E17" s="6">
        <v>10509</v>
      </c>
      <c r="F17" s="7"/>
    </row>
    <row r="18" spans="1:6" ht="14.1" customHeight="1">
      <c r="A18" s="8" t="s">
        <v>20</v>
      </c>
      <c r="B18" s="6">
        <v>255</v>
      </c>
      <c r="C18" s="6">
        <v>268</v>
      </c>
      <c r="D18" s="6">
        <v>268.06666666666666</v>
      </c>
      <c r="E18" s="6">
        <v>378</v>
      </c>
      <c r="F18" s="7"/>
    </row>
    <row r="19" spans="1:6" ht="14.1" customHeight="1">
      <c r="A19" s="4" t="s">
        <v>21</v>
      </c>
      <c r="B19" s="6">
        <v>4</v>
      </c>
      <c r="C19" s="6">
        <v>79</v>
      </c>
      <c r="D19" s="6">
        <v>326.06666666666666</v>
      </c>
      <c r="E19" s="6">
        <v>132</v>
      </c>
      <c r="F19" s="7"/>
    </row>
    <row r="20" spans="1:6" ht="14.1" customHeight="1">
      <c r="A20" s="4" t="s">
        <v>22</v>
      </c>
      <c r="B20" s="6">
        <v>74</v>
      </c>
      <c r="C20" s="6">
        <v>16</v>
      </c>
      <c r="D20" s="6">
        <v>0</v>
      </c>
      <c r="E20" s="6">
        <v>0</v>
      </c>
      <c r="F20" s="7"/>
    </row>
    <row r="21" spans="1:6" ht="14.1" customHeight="1">
      <c r="A21" s="4" t="s">
        <v>23</v>
      </c>
      <c r="B21" s="6">
        <v>115</v>
      </c>
      <c r="C21" s="6">
        <v>180</v>
      </c>
      <c r="D21" s="6">
        <v>334</v>
      </c>
      <c r="E21" s="6">
        <v>124</v>
      </c>
      <c r="F21" s="7"/>
    </row>
    <row r="22" spans="1:6" ht="14.1" customHeight="1">
      <c r="A22" s="4" t="s">
        <v>24</v>
      </c>
      <c r="B22" s="87">
        <v>1774</v>
      </c>
      <c r="C22" s="6">
        <v>2143</v>
      </c>
      <c r="D22" s="6">
        <v>2053</v>
      </c>
      <c r="E22" s="6">
        <v>1950</v>
      </c>
      <c r="F22" s="7"/>
    </row>
    <row r="23" spans="1:6" ht="14.1" customHeight="1">
      <c r="A23" s="4" t="s">
        <v>25</v>
      </c>
      <c r="B23" s="6">
        <v>738</v>
      </c>
      <c r="C23" s="6">
        <v>840</v>
      </c>
      <c r="D23" s="6">
        <v>814.13333333333333</v>
      </c>
      <c r="E23" s="6">
        <v>854</v>
      </c>
      <c r="F23" s="7"/>
    </row>
    <row r="24" spans="1:6" ht="14.1" customHeight="1">
      <c r="A24" s="4" t="s">
        <v>26</v>
      </c>
      <c r="B24" s="6">
        <v>1807</v>
      </c>
      <c r="C24" s="6">
        <v>1730</v>
      </c>
      <c r="D24" s="6">
        <v>1756</v>
      </c>
      <c r="E24" s="6">
        <v>1935</v>
      </c>
      <c r="F24" s="7"/>
    </row>
    <row r="25" spans="1:6" ht="14.1" customHeight="1">
      <c r="A25" s="4" t="s">
        <v>27</v>
      </c>
      <c r="B25" s="6">
        <v>2692</v>
      </c>
      <c r="C25" s="6">
        <v>2708</v>
      </c>
      <c r="D25" s="6">
        <v>2871</v>
      </c>
      <c r="E25" s="6">
        <v>2724</v>
      </c>
      <c r="F25" s="7"/>
    </row>
    <row r="26" spans="1:6" ht="14.1" customHeight="1">
      <c r="A26" s="4" t="s">
        <v>28</v>
      </c>
      <c r="B26" s="6">
        <v>1822</v>
      </c>
      <c r="C26" s="6">
        <v>1889</v>
      </c>
      <c r="D26" s="6">
        <v>2012</v>
      </c>
      <c r="E26" s="6">
        <v>2290</v>
      </c>
      <c r="F26" s="7"/>
    </row>
    <row r="27" spans="1:6" ht="14.1" customHeight="1">
      <c r="A27" s="4" t="s">
        <v>29</v>
      </c>
      <c r="B27" s="6">
        <v>8042</v>
      </c>
      <c r="C27" s="6">
        <v>8444</v>
      </c>
      <c r="D27" s="6">
        <v>9092.2000000000007</v>
      </c>
      <c r="E27" s="6">
        <v>9625</v>
      </c>
      <c r="F27" s="7"/>
    </row>
    <row r="28" spans="1:6" ht="14.1" customHeight="1">
      <c r="A28" s="4" t="s">
        <v>30</v>
      </c>
      <c r="B28" s="6">
        <v>2754</v>
      </c>
      <c r="C28" s="6">
        <v>3039</v>
      </c>
      <c r="D28" s="6">
        <v>3001</v>
      </c>
      <c r="E28" s="6">
        <v>3214</v>
      </c>
      <c r="F28" s="7"/>
    </row>
    <row r="29" spans="1:6" ht="14.1" customHeight="1">
      <c r="A29" s="4" t="s">
        <v>31</v>
      </c>
      <c r="B29" s="6">
        <v>642</v>
      </c>
      <c r="C29" s="6">
        <v>662</v>
      </c>
      <c r="D29" s="6">
        <v>694</v>
      </c>
      <c r="E29" s="6">
        <v>722</v>
      </c>
      <c r="F29" s="7"/>
    </row>
    <row r="30" spans="1:6" ht="14.1" customHeight="1">
      <c r="A30" s="4" t="s">
        <v>32</v>
      </c>
      <c r="B30" s="6">
        <v>980</v>
      </c>
      <c r="C30" s="6">
        <v>1060</v>
      </c>
      <c r="D30" s="6">
        <v>1016</v>
      </c>
      <c r="E30" s="6">
        <v>788</v>
      </c>
      <c r="F30" s="7"/>
    </row>
    <row r="31" spans="1:6" ht="14.1" customHeight="1">
      <c r="A31" s="4" t="s">
        <v>33</v>
      </c>
      <c r="B31" s="6">
        <v>866</v>
      </c>
      <c r="C31" s="6">
        <v>888</v>
      </c>
      <c r="D31" s="6">
        <v>874</v>
      </c>
      <c r="E31" s="6">
        <v>886</v>
      </c>
      <c r="F31" s="7"/>
    </row>
    <row r="32" spans="1:6" ht="14.1" customHeight="1">
      <c r="A32" s="4" t="s">
        <v>34</v>
      </c>
      <c r="B32" s="6">
        <v>0</v>
      </c>
      <c r="C32" s="6">
        <v>0</v>
      </c>
      <c r="D32" s="6">
        <v>0</v>
      </c>
      <c r="E32" s="6">
        <v>0</v>
      </c>
      <c r="F32" s="7"/>
    </row>
    <row r="33" spans="1:13" ht="14.1" customHeight="1">
      <c r="A33" s="4" t="s">
        <v>35</v>
      </c>
      <c r="B33" s="6">
        <v>3456</v>
      </c>
      <c r="C33" s="6">
        <v>3384</v>
      </c>
      <c r="D33" s="6">
        <v>3706</v>
      </c>
      <c r="E33" s="6">
        <v>3890</v>
      </c>
      <c r="F33" s="7"/>
    </row>
    <row r="34" spans="1:13" ht="24.95" customHeight="1">
      <c r="A34" s="11" t="s">
        <v>59</v>
      </c>
      <c r="B34" s="88">
        <f>SUM(B5:B7,B10:B21)</f>
        <v>78011</v>
      </c>
      <c r="C34" s="88">
        <f t="shared" ref="C34:E34" si="0">SUM(C5:C7,C10:C21)</f>
        <v>88194</v>
      </c>
      <c r="D34" s="88">
        <f t="shared" si="0"/>
        <v>100342.13333333333</v>
      </c>
      <c r="E34" s="88">
        <f t="shared" si="0"/>
        <v>113918</v>
      </c>
    </row>
    <row r="35" spans="1:13" ht="14.1" customHeight="1">
      <c r="A35" s="4" t="s">
        <v>37</v>
      </c>
      <c r="B35" s="89">
        <f>SUM(B8,B22:B25,B32)</f>
        <v>17991</v>
      </c>
      <c r="C35" s="89">
        <f t="shared" ref="C35:E35" si="1">SUM(C8,C22:C25,C32)</f>
        <v>19637</v>
      </c>
      <c r="D35" s="89">
        <f t="shared" si="1"/>
        <v>20747.599999999999</v>
      </c>
      <c r="E35" s="89">
        <f t="shared" si="1"/>
        <v>21080</v>
      </c>
    </row>
    <row r="36" spans="1:13" ht="14.1" customHeight="1">
      <c r="A36" s="4" t="s">
        <v>38</v>
      </c>
      <c r="B36" s="89">
        <f>SUM(B9,B26:B31,B33)</f>
        <v>27848</v>
      </c>
      <c r="C36" s="89">
        <f t="shared" ref="C36:E36" si="2">SUM(C9,C26:C31,C33)</f>
        <v>29799</v>
      </c>
      <c r="D36" s="89">
        <f t="shared" si="2"/>
        <v>31216.2</v>
      </c>
      <c r="E36" s="89">
        <f t="shared" si="2"/>
        <v>33147</v>
      </c>
    </row>
    <row r="37" spans="1:13" ht="24.95" customHeight="1">
      <c r="A37" s="14" t="s">
        <v>60</v>
      </c>
      <c r="B37" s="90">
        <f>SUM(B34:B36)</f>
        <v>123850</v>
      </c>
      <c r="C37" s="90">
        <f t="shared" ref="C37:E37" si="3">SUM(C34:C36)</f>
        <v>137630</v>
      </c>
      <c r="D37" s="90">
        <f t="shared" si="3"/>
        <v>152305.93333333335</v>
      </c>
      <c r="E37" s="90">
        <f t="shared" si="3"/>
        <v>168145</v>
      </c>
    </row>
    <row r="38" spans="1:13" ht="12" customHeight="1">
      <c r="A38" s="16"/>
    </row>
    <row r="39" spans="1:13" ht="12" customHeight="1">
      <c r="A39" s="1" t="s">
        <v>77</v>
      </c>
    </row>
    <row r="41" spans="1:13" ht="12" customHeight="1">
      <c r="M41" s="17"/>
    </row>
    <row r="42" spans="1:13" ht="12" customHeight="1">
      <c r="M42" s="17"/>
    </row>
    <row r="43" spans="1:13" ht="12" customHeight="1">
      <c r="M43" s="17"/>
    </row>
    <row r="44" spans="1:13" ht="12" customHeight="1">
      <c r="M44" s="17"/>
    </row>
    <row r="45" spans="1:13" ht="12" customHeight="1">
      <c r="M45" s="17"/>
    </row>
    <row r="46" spans="1:13" ht="12" customHeight="1">
      <c r="M46" s="17"/>
    </row>
    <row r="47" spans="1:13" ht="12" customHeight="1">
      <c r="M47" s="17"/>
    </row>
    <row r="48" spans="1:13" ht="12" customHeight="1">
      <c r="M48" s="17"/>
    </row>
  </sheetData>
  <sheetProtection algorithmName="SHA-512" hashValue="PdQC2UqeRv1OA/oTXxZSnMP+wxAJuOafHR8dvsdoW71jNC8ctZCkPpOsxsXwYM3krWQV5Wf/vmwfbmVnepYHFg==" saltValue="fUH2Zzx5oSrx17mGMKhWJQ==" spinCount="100000" sheet="1" objects="1" scenarios="1"/>
  <mergeCells count="2">
    <mergeCell ref="A1:K1"/>
    <mergeCell ref="A2:K2"/>
  </mergeCells>
  <pageMargins left="0.55118110236220474" right="0.35433070866141736" top="0.59055118110236227" bottom="0.59055118110236227" header="0.31496062992125984" footer="0.31496062992125984"/>
  <pageSetup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235D8-DB4D-40CA-8FEB-4159BC376287}">
  <dimension ref="A1:K45"/>
  <sheetViews>
    <sheetView zoomScale="70" zoomScaleNormal="70" workbookViewId="0">
      <selection sqref="A1:J1"/>
    </sheetView>
  </sheetViews>
  <sheetFormatPr defaultColWidth="9.140625" defaultRowHeight="12.6" customHeight="1"/>
  <cols>
    <col min="1" max="1" width="23.42578125" style="1" customWidth="1"/>
    <col min="2" max="10" width="12.7109375" style="1" customWidth="1"/>
    <col min="11" max="16384" width="9.140625" style="1"/>
  </cols>
  <sheetData>
    <row r="1" spans="1:11" s="91" customFormat="1" ht="13.15" customHeight="1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1" s="91" customFormat="1" ht="13.15" customHeight="1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1" ht="12.6" customHeight="1">
      <c r="A4" s="97" t="s">
        <v>43</v>
      </c>
      <c r="B4" s="97" t="s">
        <v>44</v>
      </c>
      <c r="C4" s="100"/>
      <c r="D4" s="100"/>
      <c r="E4" s="97" t="s">
        <v>45</v>
      </c>
      <c r="F4" s="100"/>
      <c r="G4" s="100"/>
      <c r="H4" s="97" t="s">
        <v>46</v>
      </c>
      <c r="I4" s="100"/>
      <c r="J4" s="100"/>
    </row>
    <row r="5" spans="1:11" ht="12.6" customHeight="1">
      <c r="A5" s="98"/>
      <c r="B5" s="101"/>
      <c r="C5" s="101"/>
      <c r="D5" s="101"/>
      <c r="E5" s="101"/>
      <c r="F5" s="101"/>
      <c r="G5" s="101"/>
      <c r="H5" s="101"/>
      <c r="I5" s="101"/>
      <c r="J5" s="101"/>
    </row>
    <row r="6" spans="1:11" ht="17.100000000000001" customHeight="1">
      <c r="A6" s="98"/>
      <c r="B6" s="97" t="s">
        <v>80</v>
      </c>
      <c r="C6" s="97" t="s">
        <v>81</v>
      </c>
      <c r="D6" s="97" t="s">
        <v>50</v>
      </c>
      <c r="E6" s="97" t="s">
        <v>80</v>
      </c>
      <c r="F6" s="97" t="s">
        <v>81</v>
      </c>
      <c r="G6" s="97" t="s">
        <v>50</v>
      </c>
      <c r="H6" s="97" t="s">
        <v>80</v>
      </c>
      <c r="I6" s="97" t="s">
        <v>81</v>
      </c>
      <c r="J6" s="97" t="s">
        <v>50</v>
      </c>
    </row>
    <row r="7" spans="1:11" ht="17.100000000000001" customHeight="1">
      <c r="A7" s="98"/>
      <c r="B7" s="98"/>
      <c r="C7" s="98"/>
      <c r="D7" s="98"/>
      <c r="E7" s="98"/>
      <c r="F7" s="98"/>
      <c r="G7" s="98"/>
      <c r="H7" s="98"/>
      <c r="I7" s="98"/>
      <c r="J7" s="98"/>
    </row>
    <row r="8" spans="1:11" ht="17.100000000000001" customHeight="1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1" ht="14.1" customHeight="1">
      <c r="A9" s="4" t="s">
        <v>7</v>
      </c>
      <c r="B9" s="36">
        <v>11572</v>
      </c>
      <c r="C9" s="36">
        <v>24</v>
      </c>
      <c r="D9" s="20">
        <f>SUM(B9:C9)</f>
        <v>11596</v>
      </c>
      <c r="E9" s="36">
        <v>25700</v>
      </c>
      <c r="F9" s="36">
        <v>692</v>
      </c>
      <c r="G9" s="20">
        <f>SUM(E9:F9)</f>
        <v>26392</v>
      </c>
      <c r="H9" s="24">
        <f>SUM(B9,E9)</f>
        <v>37272</v>
      </c>
      <c r="I9" s="92">
        <f>SUM(C9,F9)</f>
        <v>716</v>
      </c>
      <c r="J9" s="24">
        <f>SUM(H9:I9)</f>
        <v>37988</v>
      </c>
    </row>
    <row r="10" spans="1:11" ht="14.1" customHeight="1">
      <c r="A10" s="4" t="s">
        <v>8</v>
      </c>
      <c r="B10" s="36">
        <v>11813</v>
      </c>
      <c r="C10" s="36">
        <v>9</v>
      </c>
      <c r="D10" s="20">
        <f t="shared" ref="D10:D37" si="0">SUM(B10:C10)</f>
        <v>11822</v>
      </c>
      <c r="E10" s="36">
        <v>15089</v>
      </c>
      <c r="F10" s="36">
        <v>55</v>
      </c>
      <c r="G10" s="20">
        <f t="shared" ref="G10:G37" si="1">SUM(E10:F10)</f>
        <v>15144</v>
      </c>
      <c r="H10" s="24">
        <f t="shared" ref="H10:I37" si="2">SUM(B10,E10)</f>
        <v>26902</v>
      </c>
      <c r="I10" s="92">
        <f t="shared" si="2"/>
        <v>64</v>
      </c>
      <c r="J10" s="24">
        <f t="shared" ref="J10:J37" si="3">SUM(H10:I10)</f>
        <v>26966</v>
      </c>
    </row>
    <row r="11" spans="1:11" ht="14.1" customHeight="1">
      <c r="A11" s="4" t="s">
        <v>9</v>
      </c>
      <c r="B11" s="36">
        <v>8921</v>
      </c>
      <c r="C11" s="19">
        <v>0</v>
      </c>
      <c r="D11" s="20">
        <f t="shared" si="0"/>
        <v>8921</v>
      </c>
      <c r="E11" s="36">
        <v>5402</v>
      </c>
      <c r="F11" s="19">
        <v>0</v>
      </c>
      <c r="G11" s="20">
        <f t="shared" si="1"/>
        <v>5402</v>
      </c>
      <c r="H11" s="24">
        <f t="shared" si="2"/>
        <v>14323</v>
      </c>
      <c r="I11" s="92">
        <f t="shared" si="2"/>
        <v>0</v>
      </c>
      <c r="J11" s="24">
        <f t="shared" si="3"/>
        <v>14323</v>
      </c>
    </row>
    <row r="12" spans="1:11" ht="14.1" customHeight="1">
      <c r="A12" s="4" t="s">
        <v>10</v>
      </c>
      <c r="B12" s="36">
        <v>10053</v>
      </c>
      <c r="C12" s="36">
        <v>2013</v>
      </c>
      <c r="D12" s="20">
        <f t="shared" si="0"/>
        <v>12066</v>
      </c>
      <c r="E12" s="36">
        <v>1328</v>
      </c>
      <c r="F12" s="19">
        <v>223</v>
      </c>
      <c r="G12" s="20">
        <f t="shared" si="1"/>
        <v>1551</v>
      </c>
      <c r="H12" s="24">
        <f t="shared" si="2"/>
        <v>11381</v>
      </c>
      <c r="I12" s="92">
        <f t="shared" si="2"/>
        <v>2236</v>
      </c>
      <c r="J12" s="24">
        <f t="shared" si="3"/>
        <v>13617</v>
      </c>
      <c r="K12" s="93"/>
    </row>
    <row r="13" spans="1:11" ht="14.1" customHeight="1">
      <c r="A13" s="4" t="s">
        <v>11</v>
      </c>
      <c r="B13" s="36">
        <v>9983</v>
      </c>
      <c r="C13" s="36">
        <v>1011</v>
      </c>
      <c r="D13" s="20">
        <f t="shared" si="0"/>
        <v>10994</v>
      </c>
      <c r="E13" s="36">
        <v>695</v>
      </c>
      <c r="F13" s="19">
        <v>43</v>
      </c>
      <c r="G13" s="20">
        <f t="shared" si="1"/>
        <v>738</v>
      </c>
      <c r="H13" s="24">
        <f t="shared" si="2"/>
        <v>10678</v>
      </c>
      <c r="I13" s="92">
        <f t="shared" si="2"/>
        <v>1054</v>
      </c>
      <c r="J13" s="24">
        <f t="shared" si="3"/>
        <v>11732</v>
      </c>
    </row>
    <row r="14" spans="1:11" ht="14.1" customHeight="1">
      <c r="A14" s="4" t="s">
        <v>12</v>
      </c>
      <c r="B14" s="36">
        <v>4739</v>
      </c>
      <c r="C14" s="19">
        <v>49</v>
      </c>
      <c r="D14" s="20">
        <f t="shared" si="0"/>
        <v>4788</v>
      </c>
      <c r="E14" s="36">
        <v>249</v>
      </c>
      <c r="F14" s="19">
        <v>44</v>
      </c>
      <c r="G14" s="20">
        <f t="shared" si="1"/>
        <v>293</v>
      </c>
      <c r="H14" s="24">
        <f t="shared" si="2"/>
        <v>4988</v>
      </c>
      <c r="I14" s="92">
        <f t="shared" si="2"/>
        <v>93</v>
      </c>
      <c r="J14" s="24">
        <f t="shared" si="3"/>
        <v>5081</v>
      </c>
    </row>
    <row r="15" spans="1:11" ht="14.1" customHeight="1">
      <c r="A15" s="4" t="s">
        <v>13</v>
      </c>
      <c r="B15" s="36">
        <v>4922</v>
      </c>
      <c r="C15" s="19">
        <v>3664</v>
      </c>
      <c r="D15" s="20">
        <f t="shared" si="0"/>
        <v>8586</v>
      </c>
      <c r="E15" s="36">
        <v>618</v>
      </c>
      <c r="F15" s="19">
        <v>357</v>
      </c>
      <c r="G15" s="20">
        <f t="shared" si="1"/>
        <v>975</v>
      </c>
      <c r="H15" s="24">
        <f t="shared" si="2"/>
        <v>5540</v>
      </c>
      <c r="I15" s="92">
        <f t="shared" si="2"/>
        <v>4021</v>
      </c>
      <c r="J15" s="24">
        <f t="shared" si="3"/>
        <v>9561</v>
      </c>
    </row>
    <row r="16" spans="1:11" ht="14.1" customHeight="1">
      <c r="A16" s="4" t="s">
        <v>14</v>
      </c>
      <c r="B16" s="36">
        <v>3377</v>
      </c>
      <c r="C16" s="36">
        <v>893</v>
      </c>
      <c r="D16" s="20">
        <f t="shared" si="0"/>
        <v>4270</v>
      </c>
      <c r="E16" s="36">
        <v>0</v>
      </c>
      <c r="F16" s="19">
        <v>0</v>
      </c>
      <c r="G16" s="20">
        <f t="shared" si="1"/>
        <v>0</v>
      </c>
      <c r="H16" s="24">
        <f t="shared" si="2"/>
        <v>3377</v>
      </c>
      <c r="I16" s="92">
        <f t="shared" si="2"/>
        <v>893</v>
      </c>
      <c r="J16" s="24">
        <f t="shared" si="3"/>
        <v>4270</v>
      </c>
    </row>
    <row r="17" spans="1:10" ht="14.1" customHeight="1">
      <c r="A17" s="4" t="s">
        <v>15</v>
      </c>
      <c r="B17" s="94">
        <v>262</v>
      </c>
      <c r="C17" s="19">
        <v>138</v>
      </c>
      <c r="D17" s="20">
        <f t="shared" si="0"/>
        <v>400</v>
      </c>
      <c r="E17" s="36">
        <v>576</v>
      </c>
      <c r="F17" s="19">
        <v>20</v>
      </c>
      <c r="G17" s="20">
        <f t="shared" si="1"/>
        <v>596</v>
      </c>
      <c r="H17" s="24">
        <f t="shared" si="2"/>
        <v>838</v>
      </c>
      <c r="I17" s="92">
        <f t="shared" si="2"/>
        <v>158</v>
      </c>
      <c r="J17" s="24">
        <f t="shared" si="3"/>
        <v>996</v>
      </c>
    </row>
    <row r="18" spans="1:10" ht="14.1" customHeight="1">
      <c r="A18" s="4" t="s">
        <v>16</v>
      </c>
      <c r="B18" s="36">
        <v>1732</v>
      </c>
      <c r="C18" s="19">
        <v>14</v>
      </c>
      <c r="D18" s="20">
        <f t="shared" si="0"/>
        <v>1746</v>
      </c>
      <c r="E18" s="19">
        <v>0</v>
      </c>
      <c r="F18" s="19">
        <v>0</v>
      </c>
      <c r="G18" s="20">
        <f t="shared" si="1"/>
        <v>0</v>
      </c>
      <c r="H18" s="24">
        <f t="shared" si="2"/>
        <v>1732</v>
      </c>
      <c r="I18" s="92">
        <f t="shared" si="2"/>
        <v>14</v>
      </c>
      <c r="J18" s="24">
        <f t="shared" si="3"/>
        <v>1746</v>
      </c>
    </row>
    <row r="19" spans="1:10" ht="14.1" customHeight="1">
      <c r="A19" s="4" t="s">
        <v>17</v>
      </c>
      <c r="B19" s="36">
        <v>1472</v>
      </c>
      <c r="C19" s="19">
        <v>0</v>
      </c>
      <c r="D19" s="20">
        <f t="shared" si="0"/>
        <v>1472</v>
      </c>
      <c r="E19" s="19">
        <v>0</v>
      </c>
      <c r="F19" s="19">
        <v>0</v>
      </c>
      <c r="G19" s="20">
        <f t="shared" si="1"/>
        <v>0</v>
      </c>
      <c r="H19" s="24">
        <f t="shared" si="2"/>
        <v>1472</v>
      </c>
      <c r="I19" s="92">
        <f t="shared" si="2"/>
        <v>0</v>
      </c>
      <c r="J19" s="24">
        <f t="shared" si="3"/>
        <v>1472</v>
      </c>
    </row>
    <row r="20" spans="1:10" ht="14.1" customHeight="1">
      <c r="A20" s="8" t="s">
        <v>18</v>
      </c>
      <c r="B20" s="19">
        <v>186</v>
      </c>
      <c r="C20" s="19">
        <v>2</v>
      </c>
      <c r="D20" s="20">
        <f t="shared" si="0"/>
        <v>188</v>
      </c>
      <c r="E20" s="36">
        <v>182</v>
      </c>
      <c r="F20" s="19">
        <v>2</v>
      </c>
      <c r="G20" s="20">
        <f t="shared" si="1"/>
        <v>184</v>
      </c>
      <c r="H20" s="24">
        <f t="shared" si="2"/>
        <v>368</v>
      </c>
      <c r="I20" s="92">
        <f t="shared" si="2"/>
        <v>4</v>
      </c>
      <c r="J20" s="24">
        <f t="shared" si="3"/>
        <v>372</v>
      </c>
    </row>
    <row r="21" spans="1:10" ht="14.1" customHeight="1">
      <c r="A21" s="8" t="s">
        <v>19</v>
      </c>
      <c r="B21" s="19">
        <v>7531</v>
      </c>
      <c r="C21" s="19">
        <v>534</v>
      </c>
      <c r="D21" s="20">
        <f t="shared" si="0"/>
        <v>8065</v>
      </c>
      <c r="E21" s="36">
        <v>1822</v>
      </c>
      <c r="F21" s="19">
        <v>622</v>
      </c>
      <c r="G21" s="20">
        <f t="shared" si="1"/>
        <v>2444</v>
      </c>
      <c r="H21" s="24">
        <f t="shared" si="2"/>
        <v>9353</v>
      </c>
      <c r="I21" s="92">
        <f t="shared" si="2"/>
        <v>1156</v>
      </c>
      <c r="J21" s="24">
        <f t="shared" si="3"/>
        <v>10509</v>
      </c>
    </row>
    <row r="22" spans="1:10" ht="14.1" customHeight="1">
      <c r="A22" s="8" t="s">
        <v>20</v>
      </c>
      <c r="B22" s="36">
        <v>314</v>
      </c>
      <c r="C22" s="19">
        <v>29</v>
      </c>
      <c r="D22" s="20">
        <f t="shared" si="0"/>
        <v>343</v>
      </c>
      <c r="E22" s="36">
        <v>28</v>
      </c>
      <c r="F22" s="19">
        <v>7</v>
      </c>
      <c r="G22" s="20">
        <f t="shared" si="1"/>
        <v>35</v>
      </c>
      <c r="H22" s="24">
        <f t="shared" si="2"/>
        <v>342</v>
      </c>
      <c r="I22" s="92">
        <f t="shared" si="2"/>
        <v>36</v>
      </c>
      <c r="J22" s="24">
        <f t="shared" si="3"/>
        <v>378</v>
      </c>
    </row>
    <row r="23" spans="1:10" ht="14.1" customHeight="1">
      <c r="A23" s="4" t="s">
        <v>21</v>
      </c>
      <c r="B23" s="36">
        <v>116</v>
      </c>
      <c r="C23" s="19">
        <v>12</v>
      </c>
      <c r="D23" s="20">
        <f t="shared" si="0"/>
        <v>128</v>
      </c>
      <c r="E23" s="36">
        <v>0</v>
      </c>
      <c r="F23" s="19">
        <v>4</v>
      </c>
      <c r="G23" s="20">
        <f t="shared" si="1"/>
        <v>4</v>
      </c>
      <c r="H23" s="24">
        <f t="shared" si="2"/>
        <v>116</v>
      </c>
      <c r="I23" s="92">
        <f t="shared" si="2"/>
        <v>16</v>
      </c>
      <c r="J23" s="24">
        <f t="shared" si="3"/>
        <v>132</v>
      </c>
    </row>
    <row r="24" spans="1:10" ht="14.1" customHeight="1">
      <c r="A24" s="4" t="s">
        <v>22</v>
      </c>
      <c r="B24" s="36">
        <v>0</v>
      </c>
      <c r="C24" s="19">
        <v>0</v>
      </c>
      <c r="D24" s="20">
        <f t="shared" si="0"/>
        <v>0</v>
      </c>
      <c r="E24" s="19">
        <v>0</v>
      </c>
      <c r="F24" s="19">
        <v>0</v>
      </c>
      <c r="G24" s="20">
        <f t="shared" si="1"/>
        <v>0</v>
      </c>
      <c r="H24" s="24">
        <f t="shared" si="2"/>
        <v>0</v>
      </c>
      <c r="I24" s="92">
        <f t="shared" si="2"/>
        <v>0</v>
      </c>
      <c r="J24" s="24">
        <f t="shared" si="3"/>
        <v>0</v>
      </c>
    </row>
    <row r="25" spans="1:10" ht="14.1" customHeight="1">
      <c r="A25" s="4" t="s">
        <v>23</v>
      </c>
      <c r="B25" s="36">
        <v>119</v>
      </c>
      <c r="C25" s="19">
        <v>5</v>
      </c>
      <c r="D25" s="20">
        <f t="shared" si="0"/>
        <v>124</v>
      </c>
      <c r="E25" s="19">
        <v>0</v>
      </c>
      <c r="F25" s="19">
        <v>0</v>
      </c>
      <c r="G25" s="20">
        <f t="shared" si="1"/>
        <v>0</v>
      </c>
      <c r="H25" s="24">
        <f t="shared" si="2"/>
        <v>119</v>
      </c>
      <c r="I25" s="92">
        <f t="shared" si="2"/>
        <v>5</v>
      </c>
      <c r="J25" s="24">
        <f t="shared" si="3"/>
        <v>124</v>
      </c>
    </row>
    <row r="26" spans="1:10" ht="14.1" customHeight="1">
      <c r="A26" s="4" t="s">
        <v>24</v>
      </c>
      <c r="B26" s="36">
        <v>1922</v>
      </c>
      <c r="C26" s="36">
        <v>0</v>
      </c>
      <c r="D26" s="20">
        <f t="shared" si="0"/>
        <v>1922</v>
      </c>
      <c r="E26" s="36">
        <v>28</v>
      </c>
      <c r="F26" s="19">
        <v>0</v>
      </c>
      <c r="G26" s="20">
        <f t="shared" si="1"/>
        <v>28</v>
      </c>
      <c r="H26" s="24">
        <f t="shared" si="2"/>
        <v>1950</v>
      </c>
      <c r="I26" s="92">
        <f t="shared" si="2"/>
        <v>0</v>
      </c>
      <c r="J26" s="24">
        <f t="shared" si="3"/>
        <v>1950</v>
      </c>
    </row>
    <row r="27" spans="1:10" ht="14.1" customHeight="1">
      <c r="A27" s="4" t="s">
        <v>25</v>
      </c>
      <c r="B27" s="36">
        <v>824</v>
      </c>
      <c r="C27" s="19">
        <v>30</v>
      </c>
      <c r="D27" s="20">
        <f t="shared" si="0"/>
        <v>854</v>
      </c>
      <c r="E27" s="19">
        <v>0</v>
      </c>
      <c r="F27" s="19">
        <v>0</v>
      </c>
      <c r="G27" s="20">
        <f t="shared" si="1"/>
        <v>0</v>
      </c>
      <c r="H27" s="24">
        <f t="shared" si="2"/>
        <v>824</v>
      </c>
      <c r="I27" s="92">
        <f t="shared" si="2"/>
        <v>30</v>
      </c>
      <c r="J27" s="24">
        <f t="shared" si="3"/>
        <v>854</v>
      </c>
    </row>
    <row r="28" spans="1:10" ht="14.1" customHeight="1">
      <c r="A28" s="4" t="s">
        <v>26</v>
      </c>
      <c r="B28" s="36">
        <v>1865</v>
      </c>
      <c r="C28" s="36">
        <v>70</v>
      </c>
      <c r="D28" s="20">
        <f t="shared" si="0"/>
        <v>1935</v>
      </c>
      <c r="E28" s="19">
        <v>0</v>
      </c>
      <c r="F28" s="36">
        <v>0</v>
      </c>
      <c r="G28" s="20">
        <f t="shared" si="1"/>
        <v>0</v>
      </c>
      <c r="H28" s="24">
        <f t="shared" si="2"/>
        <v>1865</v>
      </c>
      <c r="I28" s="92">
        <f t="shared" si="2"/>
        <v>70</v>
      </c>
      <c r="J28" s="24">
        <f t="shared" si="3"/>
        <v>1935</v>
      </c>
    </row>
    <row r="29" spans="1:10" ht="14.1" customHeight="1">
      <c r="A29" s="4" t="s">
        <v>27</v>
      </c>
      <c r="B29" s="36">
        <v>2632</v>
      </c>
      <c r="C29" s="19">
        <v>38</v>
      </c>
      <c r="D29" s="20">
        <f t="shared" si="0"/>
        <v>2670</v>
      </c>
      <c r="E29" s="36">
        <v>54</v>
      </c>
      <c r="F29" s="19">
        <v>0</v>
      </c>
      <c r="G29" s="20">
        <f t="shared" si="1"/>
        <v>54</v>
      </c>
      <c r="H29" s="24">
        <f t="shared" si="2"/>
        <v>2686</v>
      </c>
      <c r="I29" s="92">
        <f t="shared" si="2"/>
        <v>38</v>
      </c>
      <c r="J29" s="24">
        <f t="shared" si="3"/>
        <v>2724</v>
      </c>
    </row>
    <row r="30" spans="1:10" ht="14.1" customHeight="1">
      <c r="A30" s="4" t="s">
        <v>28</v>
      </c>
      <c r="B30" s="36">
        <v>1934</v>
      </c>
      <c r="C30" s="36">
        <v>356</v>
      </c>
      <c r="D30" s="20">
        <f t="shared" si="0"/>
        <v>2290</v>
      </c>
      <c r="E30" s="19">
        <v>0</v>
      </c>
      <c r="F30" s="36">
        <v>0</v>
      </c>
      <c r="G30" s="20">
        <f t="shared" si="1"/>
        <v>0</v>
      </c>
      <c r="H30" s="24">
        <f t="shared" si="2"/>
        <v>1934</v>
      </c>
      <c r="I30" s="92">
        <f t="shared" si="2"/>
        <v>356</v>
      </c>
      <c r="J30" s="24">
        <f t="shared" si="3"/>
        <v>2290</v>
      </c>
    </row>
    <row r="31" spans="1:10" ht="14.1" customHeight="1">
      <c r="A31" s="4" t="s">
        <v>29</v>
      </c>
      <c r="B31" s="36">
        <v>7199</v>
      </c>
      <c r="C31" s="36">
        <v>2246</v>
      </c>
      <c r="D31" s="20">
        <f t="shared" si="0"/>
        <v>9445</v>
      </c>
      <c r="E31" s="36">
        <v>178</v>
      </c>
      <c r="F31" s="19">
        <v>2</v>
      </c>
      <c r="G31" s="20">
        <f t="shared" si="1"/>
        <v>180</v>
      </c>
      <c r="H31" s="24">
        <f t="shared" si="2"/>
        <v>7377</v>
      </c>
      <c r="I31" s="92">
        <f t="shared" si="2"/>
        <v>2248</v>
      </c>
      <c r="J31" s="24">
        <f t="shared" si="3"/>
        <v>9625</v>
      </c>
    </row>
    <row r="32" spans="1:10" ht="14.1" customHeight="1">
      <c r="A32" s="4" t="s">
        <v>30</v>
      </c>
      <c r="B32" s="36">
        <v>3196</v>
      </c>
      <c r="C32" s="19">
        <v>0</v>
      </c>
      <c r="D32" s="20">
        <f t="shared" si="0"/>
        <v>3196</v>
      </c>
      <c r="E32" s="19">
        <v>18</v>
      </c>
      <c r="F32" s="19">
        <v>0</v>
      </c>
      <c r="G32" s="20">
        <f t="shared" si="1"/>
        <v>18</v>
      </c>
      <c r="H32" s="24">
        <f t="shared" si="2"/>
        <v>3214</v>
      </c>
      <c r="I32" s="92">
        <f t="shared" si="2"/>
        <v>0</v>
      </c>
      <c r="J32" s="24">
        <f t="shared" si="3"/>
        <v>3214</v>
      </c>
    </row>
    <row r="33" spans="1:10" ht="14.1" customHeight="1">
      <c r="A33" s="4" t="s">
        <v>31</v>
      </c>
      <c r="B33" s="36">
        <v>670</v>
      </c>
      <c r="C33" s="19">
        <v>52</v>
      </c>
      <c r="D33" s="20">
        <f t="shared" si="0"/>
        <v>722</v>
      </c>
      <c r="E33" s="19">
        <v>0</v>
      </c>
      <c r="F33" s="19">
        <v>0</v>
      </c>
      <c r="G33" s="20">
        <f t="shared" si="1"/>
        <v>0</v>
      </c>
      <c r="H33" s="24">
        <f t="shared" si="2"/>
        <v>670</v>
      </c>
      <c r="I33" s="92">
        <f t="shared" si="2"/>
        <v>52</v>
      </c>
      <c r="J33" s="24">
        <f t="shared" si="3"/>
        <v>722</v>
      </c>
    </row>
    <row r="34" spans="1:10" ht="14.1" customHeight="1">
      <c r="A34" s="4" t="s">
        <v>32</v>
      </c>
      <c r="B34" s="36">
        <v>758</v>
      </c>
      <c r="C34" s="19">
        <v>30</v>
      </c>
      <c r="D34" s="20">
        <f t="shared" si="0"/>
        <v>788</v>
      </c>
      <c r="E34" s="19">
        <v>0</v>
      </c>
      <c r="F34" s="19">
        <v>0</v>
      </c>
      <c r="G34" s="20">
        <f t="shared" si="1"/>
        <v>0</v>
      </c>
      <c r="H34" s="24">
        <f t="shared" si="2"/>
        <v>758</v>
      </c>
      <c r="I34" s="92">
        <f t="shared" si="2"/>
        <v>30</v>
      </c>
      <c r="J34" s="24">
        <f t="shared" si="3"/>
        <v>788</v>
      </c>
    </row>
    <row r="35" spans="1:10" ht="14.1" customHeight="1">
      <c r="A35" s="4" t="s">
        <v>33</v>
      </c>
      <c r="B35" s="36">
        <v>852</v>
      </c>
      <c r="C35" s="19">
        <v>34</v>
      </c>
      <c r="D35" s="20">
        <f t="shared" si="0"/>
        <v>886</v>
      </c>
      <c r="E35" s="19">
        <v>0</v>
      </c>
      <c r="F35" s="19">
        <v>0</v>
      </c>
      <c r="G35" s="20">
        <f t="shared" si="1"/>
        <v>0</v>
      </c>
      <c r="H35" s="24">
        <f t="shared" si="2"/>
        <v>852</v>
      </c>
      <c r="I35" s="92">
        <f t="shared" si="2"/>
        <v>34</v>
      </c>
      <c r="J35" s="24">
        <f t="shared" si="3"/>
        <v>886</v>
      </c>
    </row>
    <row r="36" spans="1:10" ht="14.1" customHeight="1">
      <c r="A36" s="4" t="s">
        <v>34</v>
      </c>
      <c r="B36" s="36">
        <v>0</v>
      </c>
      <c r="C36" s="19">
        <v>0</v>
      </c>
      <c r="D36" s="20">
        <f t="shared" si="0"/>
        <v>0</v>
      </c>
      <c r="E36" s="19">
        <v>0</v>
      </c>
      <c r="F36" s="19">
        <v>0</v>
      </c>
      <c r="G36" s="20">
        <f t="shared" si="1"/>
        <v>0</v>
      </c>
      <c r="H36" s="24">
        <f t="shared" si="2"/>
        <v>0</v>
      </c>
      <c r="I36" s="92">
        <f t="shared" si="2"/>
        <v>0</v>
      </c>
      <c r="J36" s="24">
        <f t="shared" si="3"/>
        <v>0</v>
      </c>
    </row>
    <row r="37" spans="1:10" ht="14.1" customHeight="1">
      <c r="A37" s="4" t="s">
        <v>35</v>
      </c>
      <c r="B37" s="36">
        <v>3416</v>
      </c>
      <c r="C37" s="19">
        <v>474</v>
      </c>
      <c r="D37" s="20">
        <f t="shared" si="0"/>
        <v>3890</v>
      </c>
      <c r="E37" s="19">
        <v>0</v>
      </c>
      <c r="F37" s="19">
        <v>0</v>
      </c>
      <c r="G37" s="20">
        <f t="shared" si="1"/>
        <v>0</v>
      </c>
      <c r="H37" s="24">
        <f t="shared" si="2"/>
        <v>3416</v>
      </c>
      <c r="I37" s="92">
        <f t="shared" si="2"/>
        <v>474</v>
      </c>
      <c r="J37" s="24">
        <f t="shared" si="3"/>
        <v>3890</v>
      </c>
    </row>
    <row r="38" spans="1:10" ht="13.5" customHeight="1">
      <c r="A38" s="117" t="s">
        <v>54</v>
      </c>
      <c r="B38" s="115">
        <f>SUM(B9:B11,B14:B25)</f>
        <v>57076</v>
      </c>
      <c r="C38" s="115">
        <f t="shared" ref="C38:J38" si="4">SUM(C9:C11,C14:C25)</f>
        <v>5373</v>
      </c>
      <c r="D38" s="115">
        <f t="shared" si="4"/>
        <v>62449</v>
      </c>
      <c r="E38" s="115">
        <f t="shared" si="4"/>
        <v>49666</v>
      </c>
      <c r="F38" s="115">
        <f t="shared" si="4"/>
        <v>1803</v>
      </c>
      <c r="G38" s="115">
        <f t="shared" si="4"/>
        <v>51469</v>
      </c>
      <c r="H38" s="115">
        <f t="shared" si="4"/>
        <v>106742</v>
      </c>
      <c r="I38" s="115">
        <f t="shared" si="4"/>
        <v>7176</v>
      </c>
      <c r="J38" s="115">
        <f t="shared" si="4"/>
        <v>113918</v>
      </c>
    </row>
    <row r="39" spans="1:10" ht="13.5" customHeight="1">
      <c r="A39" s="119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4.1" customHeight="1">
      <c r="A40" s="4" t="s">
        <v>37</v>
      </c>
      <c r="B40" s="24">
        <f>SUM(B12,B26:B29,B36)</f>
        <v>17296</v>
      </c>
      <c r="C40" s="24">
        <f t="shared" ref="C40:J40" si="5">SUM(C12,C26:C29,C36)</f>
        <v>2151</v>
      </c>
      <c r="D40" s="24">
        <f t="shared" si="5"/>
        <v>19447</v>
      </c>
      <c r="E40" s="24">
        <f t="shared" si="5"/>
        <v>1410</v>
      </c>
      <c r="F40" s="24">
        <f t="shared" si="5"/>
        <v>223</v>
      </c>
      <c r="G40" s="24">
        <f t="shared" si="5"/>
        <v>1633</v>
      </c>
      <c r="H40" s="24">
        <f t="shared" si="5"/>
        <v>18706</v>
      </c>
      <c r="I40" s="24">
        <f t="shared" si="5"/>
        <v>2374</v>
      </c>
      <c r="J40" s="24">
        <f t="shared" si="5"/>
        <v>21080</v>
      </c>
    </row>
    <row r="41" spans="1:10" ht="14.1" customHeight="1">
      <c r="A41" s="4" t="s">
        <v>38</v>
      </c>
      <c r="B41" s="21">
        <f>SUM(B13,B30:B35,B37)</f>
        <v>28008</v>
      </c>
      <c r="C41" s="21">
        <f t="shared" ref="C41:J41" si="6">SUM(C13,C30:C35,C37)</f>
        <v>4203</v>
      </c>
      <c r="D41" s="21">
        <f t="shared" si="6"/>
        <v>32211</v>
      </c>
      <c r="E41" s="21">
        <f t="shared" si="6"/>
        <v>891</v>
      </c>
      <c r="F41" s="21">
        <f t="shared" si="6"/>
        <v>45</v>
      </c>
      <c r="G41" s="21">
        <f t="shared" si="6"/>
        <v>936</v>
      </c>
      <c r="H41" s="21">
        <f t="shared" si="6"/>
        <v>28899</v>
      </c>
      <c r="I41" s="21">
        <f t="shared" si="6"/>
        <v>4248</v>
      </c>
      <c r="J41" s="21">
        <f t="shared" si="6"/>
        <v>33147</v>
      </c>
    </row>
    <row r="42" spans="1:10" ht="13.5" customHeight="1">
      <c r="A42" s="117" t="s">
        <v>55</v>
      </c>
      <c r="B42" s="113">
        <f t="shared" ref="B42" si="7">SUM(B38:B41)</f>
        <v>102380</v>
      </c>
      <c r="C42" s="113">
        <f t="shared" ref="C42:J42" si="8">SUM(C38:C41)</f>
        <v>11727</v>
      </c>
      <c r="D42" s="113">
        <f t="shared" si="8"/>
        <v>114107</v>
      </c>
      <c r="E42" s="113">
        <f t="shared" si="8"/>
        <v>51967</v>
      </c>
      <c r="F42" s="113">
        <f t="shared" si="8"/>
        <v>2071</v>
      </c>
      <c r="G42" s="113">
        <f t="shared" si="8"/>
        <v>54038</v>
      </c>
      <c r="H42" s="113">
        <f t="shared" si="8"/>
        <v>154347</v>
      </c>
      <c r="I42" s="113">
        <f t="shared" si="8"/>
        <v>13798</v>
      </c>
      <c r="J42" s="113">
        <f t="shared" si="8"/>
        <v>168145</v>
      </c>
    </row>
    <row r="43" spans="1:10" ht="13.5" customHeight="1">
      <c r="A43" s="118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" customHeight="1">
      <c r="A44" s="16"/>
    </row>
    <row r="45" spans="1:10" ht="12.6" customHeight="1">
      <c r="A45" s="1" t="s">
        <v>77</v>
      </c>
    </row>
  </sheetData>
  <sheetProtection algorithmName="SHA-512" hashValue="Uo24cjQW858Rv6tShqQRBt3ay3ugS4qRW6q2r1SIXFCiqUjH1e8D87Iu8G5RnVSIb0Nfp46twZBMvKENVOfEVQ==" saltValue="0eLo9LhUmH0UvZUCGNpZhA==" spinCount="100000" sheet="1" objects="1" scenarios="1"/>
  <mergeCells count="35">
    <mergeCell ref="A1:J1"/>
    <mergeCell ref="A2:J2"/>
    <mergeCell ref="A4:A8"/>
    <mergeCell ref="B4:D5"/>
    <mergeCell ref="E4:G5"/>
    <mergeCell ref="H4:J5"/>
    <mergeCell ref="B6:B8"/>
    <mergeCell ref="C6:C8"/>
    <mergeCell ref="D6:D8"/>
    <mergeCell ref="E6:E8"/>
    <mergeCell ref="A38:A39"/>
    <mergeCell ref="B38:B39"/>
    <mergeCell ref="C38:C39"/>
    <mergeCell ref="D38:D39"/>
    <mergeCell ref="E38:E39"/>
    <mergeCell ref="F6:F8"/>
    <mergeCell ref="G6:G8"/>
    <mergeCell ref="H6:H8"/>
    <mergeCell ref="I6:I8"/>
    <mergeCell ref="J6:J8"/>
    <mergeCell ref="A42:A43"/>
    <mergeCell ref="B42:B43"/>
    <mergeCell ref="C42:C43"/>
    <mergeCell ref="D42:D43"/>
    <mergeCell ref="E42:E43"/>
    <mergeCell ref="F38:F39"/>
    <mergeCell ref="G38:G39"/>
    <mergeCell ref="H38:H39"/>
    <mergeCell ref="I38:I39"/>
    <mergeCell ref="J38:J39"/>
    <mergeCell ref="F42:F43"/>
    <mergeCell ref="G42:G43"/>
    <mergeCell ref="H42:H43"/>
    <mergeCell ref="I42:I43"/>
    <mergeCell ref="J42:J43"/>
  </mergeCells>
  <pageMargins left="0.74803149606299213" right="0.74803149606299213" top="0.59055118110236227" bottom="0.39370078740157483" header="0.11811023622047245" footer="0.31496062992125984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02320203AA24F8CA54687D377F9CE" ma:contentTypeVersion="3" ma:contentTypeDescription="Create a new document." ma:contentTypeScope="" ma:versionID="d5a57833c44b1f36e2fd510dee1b2da7">
  <xsd:schema xmlns:xsd="http://www.w3.org/2001/XMLSchema" xmlns:xs="http://www.w3.org/2001/XMLSchema" xmlns:p="http://schemas.microsoft.com/office/2006/metadata/properties" xmlns:ns2="87a5e874-6846-4ae2-8075-353de41dc3a4" targetNamespace="http://schemas.microsoft.com/office/2006/metadata/properties" ma:root="true" ma:fieldsID="679744aea7822e07ee6650cf623f9918" ns2:_="">
    <xsd:import namespace="87a5e874-6846-4ae2-8075-353de41dc3a4"/>
    <xsd:element name="properties">
      <xsd:complexType>
        <xsd:sequence>
          <xsd:element name="documentManagement">
            <xsd:complexType>
              <xsd:all>
                <xsd:element ref="ns2:Tahun_x002f_Year"/>
                <xsd:element ref="ns2:Data_x0020_Sukuan_x002f_Quartery_x0020_Statistic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e874-6846-4ae2-8075-353de41dc3a4" elementFormDefault="qualified">
    <xsd:import namespace="http://schemas.microsoft.com/office/2006/documentManagement/types"/>
    <xsd:import namespace="http://schemas.microsoft.com/office/infopath/2007/PartnerControls"/>
    <xsd:element name="Tahun_x002f_Year" ma:index="4" ma:displayName="Tahun/Year" ma:format="Dropdown" ma:internalName="Tahun_x002f_Year" ma:readOnly="false">
      <xsd:simpleType>
        <xsd:restriction base="dms:Choice">
          <xsd:enumeration value="2030"/>
          <xsd:enumeration value="2029"/>
          <xsd:enumeration value="2028"/>
          <xsd:enumeration value="2027"/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ata_x0020_Sukuan_x002f_Quartery_x0020_Statistic" ma:index="5" ma:displayName="Data Sukuan/Quarterly Statistic" ma:format="Dropdown" ma:internalName="Data_x0020_Sukuan_x002f_Quartery_x0020_Statistic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Sukuan_x002f_Quartery_x0020_Statistic xmlns="87a5e874-6846-4ae2-8075-353de41dc3a4">Suku/Quarter I, II, III &amp; IV</Data_x0020_Sukuan_x002f_Quartery_x0020_Statistic>
    <Tahun_x002f_Year xmlns="87a5e874-6846-4ae2-8075-353de41dc3a4">2022</Tahun_x002f_Year>
  </documentManagement>
</p:properties>
</file>

<file path=customXml/itemProps1.xml><?xml version="1.0" encoding="utf-8"?>
<ds:datastoreItem xmlns:ds="http://schemas.openxmlformats.org/officeDocument/2006/customXml" ds:itemID="{C98A6176-2EFC-4DE2-9F25-79D3FAC6AC7C}"/>
</file>

<file path=customXml/itemProps2.xml><?xml version="1.0" encoding="utf-8"?>
<ds:datastoreItem xmlns:ds="http://schemas.openxmlformats.org/officeDocument/2006/customXml" ds:itemID="{787F044D-198D-49E1-BCC7-DC2FBCC57526}"/>
</file>

<file path=customXml/itemProps3.xml><?xml version="1.0" encoding="utf-8"?>
<ds:datastoreItem xmlns:ds="http://schemas.openxmlformats.org/officeDocument/2006/customXml" ds:itemID="{27843562-57B1-4709-9969-7DE591A153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J4.4 Q4</vt:lpstr>
      <vt:lpstr>J4.5 Q4</vt:lpstr>
      <vt:lpstr>J4.6 Q4</vt:lpstr>
      <vt:lpstr>J4.7 Q4</vt:lpstr>
      <vt:lpstr>J4.8 Q4</vt:lpstr>
      <vt:lpstr>J4.9 Q4</vt:lpstr>
      <vt:lpstr>J4.10 Q4</vt:lpstr>
      <vt:lpstr>J4.11 Q4</vt:lpstr>
      <vt:lpstr>'J4.11 Q4'!Print_Area</vt:lpstr>
      <vt:lpstr>'J4.5 Q4'!Print_Area</vt:lpstr>
      <vt:lpstr>'J4.7 Q4'!Print_Area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Sektor Udara Q1 - Q4 2022</dc:title>
  <dc:creator>Salini Binti Mahamad</dc:creator>
  <cp:lastModifiedBy>Salini Binti Mahamad</cp:lastModifiedBy>
  <cp:lastPrinted>2023-02-09T07:24:34Z</cp:lastPrinted>
  <dcterms:created xsi:type="dcterms:W3CDTF">2023-02-09T06:57:53Z</dcterms:created>
  <dcterms:modified xsi:type="dcterms:W3CDTF">2023-02-09T08:32:52Z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0x01010034002320203AA24F8CA54687D377F9CE</vt:lpwstr>
  </property>
</Properties>
</file>