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80" yWindow="60" windowWidth="14850" windowHeight="8610" tabRatio="876" firstSheet="7" activeTab="13"/>
  </bookViews>
  <sheets>
    <sheet name="Jadual 4.4" sheetId="1" r:id="rId1"/>
    <sheet name="Jadual 4.5_Q1" sheetId="17" r:id="rId2"/>
    <sheet name="Jadual 4.5_Q2" sheetId="18" r:id="rId3"/>
    <sheet name="Jadual 4.5_Q3" sheetId="19" r:id="rId4"/>
    <sheet name="Jadual 4.5_Q4" sheetId="2" r:id="rId5"/>
    <sheet name="Jadual 4.6" sheetId="23" r:id="rId6"/>
    <sheet name="Jadual 4.7_Q1" sheetId="25" r:id="rId7"/>
    <sheet name="Jadual 4.7_Q2" sheetId="26" r:id="rId8"/>
    <sheet name="Jadual 4.7_Q3" sheetId="27" r:id="rId9"/>
    <sheet name="Jadual 4.7_Q4" sheetId="24" r:id="rId10"/>
    <sheet name="Jadual 4.8" sheetId="28" r:id="rId11"/>
    <sheet name="Jadual 4.9_Q1" sheetId="32" r:id="rId12"/>
    <sheet name="Jadual 4.9_Q2" sheetId="31" r:id="rId13"/>
    <sheet name="Jadula 4.9_Q3" sheetId="30" r:id="rId14"/>
    <sheet name="Jadual 4.9_Q4" sheetId="29" r:id="rId15"/>
    <sheet name="Jadual 4.10" sheetId="12" r:id="rId16"/>
    <sheet name="Jadual 4.11_Q1" sheetId="20" r:id="rId17"/>
    <sheet name="Jadual 4.11_Q2" sheetId="21" r:id="rId18"/>
    <sheet name="Jadual 4.11_Q3" sheetId="22" r:id="rId19"/>
    <sheet name="Jadual 4.11_Q4" sheetId="15" r:id="rId20"/>
  </sheets>
  <definedNames>
    <definedName name="_xlnm.Print_Area" localSheetId="19">'Jadual 4.11_Q4'!$A$1:$M$43</definedName>
    <definedName name="_xlnm.Print_Area" localSheetId="4">'Jadual 4.5_Q4'!$A$1:$Q$43</definedName>
  </definedNames>
  <calcPr calcId="145621"/>
</workbook>
</file>

<file path=xl/calcChain.xml><?xml version="1.0" encoding="utf-8"?>
<calcChain xmlns="http://schemas.openxmlformats.org/spreadsheetml/2006/main">
  <c r="O37" i="30" l="1"/>
  <c r="N37" i="30"/>
  <c r="M37" i="30"/>
  <c r="K37" i="30"/>
  <c r="J37" i="30"/>
  <c r="I37" i="30"/>
  <c r="G37" i="30"/>
  <c r="F37" i="30"/>
  <c r="E37" i="30"/>
  <c r="C37" i="30"/>
  <c r="B37" i="30"/>
  <c r="O36" i="30"/>
  <c r="N36" i="30"/>
  <c r="K36" i="30"/>
  <c r="J36" i="30"/>
  <c r="G36" i="30"/>
  <c r="F36" i="30"/>
  <c r="C36" i="30"/>
  <c r="B36" i="30"/>
  <c r="O34" i="30"/>
  <c r="O38" i="30" s="1"/>
  <c r="N34" i="30"/>
  <c r="N38" i="30" s="1"/>
  <c r="K34" i="30"/>
  <c r="K38" i="30" s="1"/>
  <c r="J34" i="30"/>
  <c r="J38" i="30" s="1"/>
  <c r="G34" i="30"/>
  <c r="G38" i="30" s="1"/>
  <c r="F34" i="30"/>
  <c r="F38" i="30" s="1"/>
  <c r="C34" i="30"/>
  <c r="C38" i="30" s="1"/>
  <c r="B34" i="30"/>
  <c r="B38" i="30" s="1"/>
  <c r="P33" i="30"/>
  <c r="L33" i="30"/>
  <c r="H33" i="30"/>
  <c r="D33" i="30"/>
  <c r="P32" i="30"/>
  <c r="L32" i="30"/>
  <c r="H32" i="30"/>
  <c r="D32" i="30"/>
  <c r="P31" i="30"/>
  <c r="L31" i="30"/>
  <c r="H31" i="30"/>
  <c r="D31" i="30"/>
  <c r="P30" i="30"/>
  <c r="L30" i="30"/>
  <c r="H30" i="30"/>
  <c r="D30" i="30"/>
  <c r="P29" i="30"/>
  <c r="L29" i="30"/>
  <c r="H29" i="30"/>
  <c r="D29" i="30"/>
  <c r="P28" i="30"/>
  <c r="L28" i="30"/>
  <c r="H28" i="30"/>
  <c r="D28" i="30"/>
  <c r="P27" i="30"/>
  <c r="L27" i="30"/>
  <c r="H27" i="30"/>
  <c r="D27" i="30"/>
  <c r="P26" i="30"/>
  <c r="L26" i="30"/>
  <c r="H26" i="30"/>
  <c r="D26" i="30"/>
  <c r="P25" i="30"/>
  <c r="L25" i="30"/>
  <c r="H25" i="30"/>
  <c r="D25" i="30"/>
  <c r="P24" i="30"/>
  <c r="L24" i="30"/>
  <c r="H24" i="30"/>
  <c r="D24" i="30"/>
  <c r="P23" i="30"/>
  <c r="L23" i="30"/>
  <c r="H23" i="30"/>
  <c r="D23" i="30"/>
  <c r="P22" i="30"/>
  <c r="L22" i="30"/>
  <c r="H22" i="30"/>
  <c r="D22" i="30"/>
  <c r="P21" i="30"/>
  <c r="L21" i="30"/>
  <c r="H21" i="30"/>
  <c r="D21" i="30"/>
  <c r="P20" i="30"/>
  <c r="L20" i="30"/>
  <c r="H20" i="30"/>
  <c r="D20" i="30"/>
  <c r="P19" i="30"/>
  <c r="L19" i="30"/>
  <c r="H19" i="30"/>
  <c r="D19" i="30"/>
  <c r="P18" i="30"/>
  <c r="L18" i="30"/>
  <c r="H18" i="30"/>
  <c r="D18" i="30"/>
  <c r="P17" i="30"/>
  <c r="L17" i="30"/>
  <c r="H17" i="30"/>
  <c r="D17" i="30"/>
  <c r="P16" i="30"/>
  <c r="L16" i="30"/>
  <c r="H16" i="30"/>
  <c r="D16" i="30"/>
  <c r="P15" i="30"/>
  <c r="L15" i="30"/>
  <c r="H15" i="30"/>
  <c r="D15" i="30"/>
  <c r="P14" i="30"/>
  <c r="L14" i="30"/>
  <c r="H14" i="30"/>
  <c r="D14" i="30"/>
  <c r="P13" i="30"/>
  <c r="L13" i="30"/>
  <c r="H13" i="30"/>
  <c r="D13" i="30"/>
  <c r="P12" i="30"/>
  <c r="P37" i="30" s="1"/>
  <c r="L12" i="30"/>
  <c r="L37" i="30" s="1"/>
  <c r="H12" i="30"/>
  <c r="H37" i="30" s="1"/>
  <c r="D12" i="30"/>
  <c r="D37" i="30" s="1"/>
  <c r="P11" i="30"/>
  <c r="P36" i="30" s="1"/>
  <c r="L11" i="30"/>
  <c r="L36" i="30" s="1"/>
  <c r="H11" i="30"/>
  <c r="H36" i="30" s="1"/>
  <c r="D11" i="30"/>
  <c r="D36" i="30" s="1"/>
  <c r="P10" i="30"/>
  <c r="L10" i="30"/>
  <c r="H10" i="30"/>
  <c r="D10" i="30"/>
  <c r="P9" i="30"/>
  <c r="P34" i="30" s="1"/>
  <c r="P38" i="30" s="1"/>
  <c r="L9" i="30"/>
  <c r="L34" i="30" s="1"/>
  <c r="L38" i="30" s="1"/>
  <c r="H9" i="30"/>
  <c r="H34" i="30" s="1"/>
  <c r="H38" i="30" s="1"/>
  <c r="D9" i="30"/>
  <c r="D34" i="30" s="1"/>
  <c r="D38" i="30" s="1"/>
  <c r="O37" i="31"/>
  <c r="N37" i="31"/>
  <c r="M37" i="31"/>
  <c r="K37" i="31"/>
  <c r="J37" i="31"/>
  <c r="I37" i="31"/>
  <c r="G37" i="31"/>
  <c r="F37" i="31"/>
  <c r="E37" i="31"/>
  <c r="C37" i="31"/>
  <c r="B37" i="31"/>
  <c r="O36" i="31"/>
  <c r="N36" i="31"/>
  <c r="K36" i="31"/>
  <c r="J36" i="31"/>
  <c r="G36" i="31"/>
  <c r="F36" i="31"/>
  <c r="C36" i="31"/>
  <c r="B36" i="31"/>
  <c r="O34" i="31"/>
  <c r="O38" i="31" s="1"/>
  <c r="N34" i="31"/>
  <c r="N38" i="31" s="1"/>
  <c r="K34" i="31"/>
  <c r="K38" i="31" s="1"/>
  <c r="J34" i="31"/>
  <c r="J38" i="31" s="1"/>
  <c r="G34" i="31"/>
  <c r="G38" i="31" s="1"/>
  <c r="F34" i="31"/>
  <c r="F38" i="31" s="1"/>
  <c r="C34" i="31"/>
  <c r="C38" i="31" s="1"/>
  <c r="B34" i="31"/>
  <c r="B38" i="31" s="1"/>
  <c r="P33" i="31"/>
  <c r="L33" i="31"/>
  <c r="H33" i="31"/>
  <c r="D33" i="31"/>
  <c r="P32" i="31"/>
  <c r="L32" i="31"/>
  <c r="H32" i="31"/>
  <c r="D32" i="31"/>
  <c r="P31" i="31"/>
  <c r="L31" i="31"/>
  <c r="H31" i="31"/>
  <c r="D31" i="31"/>
  <c r="P30" i="31"/>
  <c r="L30" i="31"/>
  <c r="H30" i="31"/>
  <c r="D30" i="31"/>
  <c r="P29" i="31"/>
  <c r="L29" i="31"/>
  <c r="H29" i="31"/>
  <c r="D29" i="31"/>
  <c r="P28" i="31"/>
  <c r="L28" i="31"/>
  <c r="H28" i="31"/>
  <c r="D28" i="31"/>
  <c r="P27" i="31"/>
  <c r="L27" i="31"/>
  <c r="H27" i="31"/>
  <c r="D27" i="31"/>
  <c r="P26" i="31"/>
  <c r="L26" i="31"/>
  <c r="H26" i="31"/>
  <c r="D26" i="31"/>
  <c r="P25" i="31"/>
  <c r="L25" i="31"/>
  <c r="H25" i="31"/>
  <c r="D25" i="31"/>
  <c r="P24" i="31"/>
  <c r="L24" i="31"/>
  <c r="H24" i="31"/>
  <c r="D24" i="31"/>
  <c r="P23" i="31"/>
  <c r="L23" i="31"/>
  <c r="H23" i="31"/>
  <c r="D23" i="31"/>
  <c r="P22" i="31"/>
  <c r="L22" i="31"/>
  <c r="H22" i="31"/>
  <c r="D22" i="31"/>
  <c r="P21" i="31"/>
  <c r="L21" i="31"/>
  <c r="H21" i="31"/>
  <c r="D21" i="31"/>
  <c r="P20" i="31"/>
  <c r="L20" i="31"/>
  <c r="H20" i="31"/>
  <c r="D20" i="31"/>
  <c r="P19" i="31"/>
  <c r="L19" i="31"/>
  <c r="H19" i="31"/>
  <c r="D19" i="31"/>
  <c r="P18" i="31"/>
  <c r="L18" i="31"/>
  <c r="H18" i="31"/>
  <c r="D18" i="31"/>
  <c r="P17" i="31"/>
  <c r="L17" i="31"/>
  <c r="H17" i="31"/>
  <c r="D17" i="31"/>
  <c r="P16" i="31"/>
  <c r="L16" i="31"/>
  <c r="H16" i="31"/>
  <c r="D16" i="31"/>
  <c r="P15" i="31"/>
  <c r="L15" i="31"/>
  <c r="H15" i="31"/>
  <c r="D15" i="31"/>
  <c r="P14" i="31"/>
  <c r="L14" i="31"/>
  <c r="H14" i="31"/>
  <c r="D14" i="31"/>
  <c r="P13" i="31"/>
  <c r="L13" i="31"/>
  <c r="H13" i="31"/>
  <c r="D13" i="31"/>
  <c r="P12" i="31"/>
  <c r="P37" i="31" s="1"/>
  <c r="L12" i="31"/>
  <c r="L37" i="31" s="1"/>
  <c r="H12" i="31"/>
  <c r="H37" i="31" s="1"/>
  <c r="D12" i="31"/>
  <c r="D37" i="31" s="1"/>
  <c r="P11" i="31"/>
  <c r="P36" i="31" s="1"/>
  <c r="L11" i="31"/>
  <c r="L36" i="31" s="1"/>
  <c r="H11" i="31"/>
  <c r="H36" i="31" s="1"/>
  <c r="D11" i="31"/>
  <c r="D36" i="31" s="1"/>
  <c r="P10" i="31"/>
  <c r="L10" i="31"/>
  <c r="H10" i="31"/>
  <c r="D10" i="31"/>
  <c r="P9" i="31"/>
  <c r="P34" i="31" s="1"/>
  <c r="L9" i="31"/>
  <c r="L34" i="31" s="1"/>
  <c r="L38" i="31" s="1"/>
  <c r="H9" i="31"/>
  <c r="H34" i="31" s="1"/>
  <c r="H38" i="31" s="1"/>
  <c r="D9" i="31"/>
  <c r="D34" i="31" s="1"/>
  <c r="D38" i="31" s="1"/>
  <c r="O37" i="32"/>
  <c r="N37" i="32"/>
  <c r="M37" i="32"/>
  <c r="K37" i="32"/>
  <c r="J37" i="32"/>
  <c r="I37" i="32"/>
  <c r="G37" i="32"/>
  <c r="F37" i="32"/>
  <c r="E37" i="32"/>
  <c r="C37" i="32"/>
  <c r="B37" i="32"/>
  <c r="O36" i="32"/>
  <c r="N36" i="32"/>
  <c r="K36" i="32"/>
  <c r="J36" i="32"/>
  <c r="G36" i="32"/>
  <c r="F36" i="32"/>
  <c r="C36" i="32"/>
  <c r="B36" i="32"/>
  <c r="O34" i="32"/>
  <c r="O38" i="32" s="1"/>
  <c r="N34" i="32"/>
  <c r="N38" i="32" s="1"/>
  <c r="K34" i="32"/>
  <c r="K38" i="32" s="1"/>
  <c r="J34" i="32"/>
  <c r="J38" i="32" s="1"/>
  <c r="G34" i="32"/>
  <c r="G38" i="32" s="1"/>
  <c r="F34" i="32"/>
  <c r="F38" i="32" s="1"/>
  <c r="C34" i="32"/>
  <c r="C38" i="32" s="1"/>
  <c r="B34" i="32"/>
  <c r="B38" i="32" s="1"/>
  <c r="P33" i="32"/>
  <c r="L33" i="32"/>
  <c r="H33" i="32"/>
  <c r="D33" i="32"/>
  <c r="P32" i="32"/>
  <c r="L32" i="32"/>
  <c r="H32" i="32"/>
  <c r="D32" i="32"/>
  <c r="P31" i="32"/>
  <c r="L31" i="32"/>
  <c r="H31" i="32"/>
  <c r="D31" i="32"/>
  <c r="P30" i="32"/>
  <c r="L30" i="32"/>
  <c r="H30" i="32"/>
  <c r="D30" i="32"/>
  <c r="P29" i="32"/>
  <c r="L29" i="32"/>
  <c r="H29" i="32"/>
  <c r="D29" i="32"/>
  <c r="P28" i="32"/>
  <c r="L28" i="32"/>
  <c r="H28" i="32"/>
  <c r="D28" i="32"/>
  <c r="P27" i="32"/>
  <c r="L27" i="32"/>
  <c r="H27" i="32"/>
  <c r="D27" i="32"/>
  <c r="P26" i="32"/>
  <c r="L26" i="32"/>
  <c r="H26" i="32"/>
  <c r="D26" i="32"/>
  <c r="P25" i="32"/>
  <c r="L25" i="32"/>
  <c r="H25" i="32"/>
  <c r="D25" i="32"/>
  <c r="P24" i="32"/>
  <c r="L24" i="32"/>
  <c r="H24" i="32"/>
  <c r="D24" i="32"/>
  <c r="P23" i="32"/>
  <c r="L23" i="32"/>
  <c r="H23" i="32"/>
  <c r="D23" i="32"/>
  <c r="P22" i="32"/>
  <c r="L22" i="32"/>
  <c r="H22" i="32"/>
  <c r="D22" i="32"/>
  <c r="P21" i="32"/>
  <c r="L21" i="32"/>
  <c r="H21" i="32"/>
  <c r="D21" i="32"/>
  <c r="P20" i="32"/>
  <c r="L20" i="32"/>
  <c r="H20" i="32"/>
  <c r="D20" i="32"/>
  <c r="P19" i="32"/>
  <c r="L19" i="32"/>
  <c r="H19" i="32"/>
  <c r="D19" i="32"/>
  <c r="P18" i="32"/>
  <c r="L18" i="32"/>
  <c r="H18" i="32"/>
  <c r="D18" i="32"/>
  <c r="P17" i="32"/>
  <c r="L17" i="32"/>
  <c r="H17" i="32"/>
  <c r="D17" i="32"/>
  <c r="P16" i="32"/>
  <c r="L16" i="32"/>
  <c r="H16" i="32"/>
  <c r="D16" i="32"/>
  <c r="P15" i="32"/>
  <c r="L15" i="32"/>
  <c r="H15" i="32"/>
  <c r="D15" i="32"/>
  <c r="P14" i="32"/>
  <c r="L14" i="32"/>
  <c r="H14" i="32"/>
  <c r="D14" i="32"/>
  <c r="P13" i="32"/>
  <c r="L13" i="32"/>
  <c r="H13" i="32"/>
  <c r="D13" i="32"/>
  <c r="P12" i="32"/>
  <c r="P37" i="32" s="1"/>
  <c r="L12" i="32"/>
  <c r="L37" i="32" s="1"/>
  <c r="H12" i="32"/>
  <c r="H37" i="32" s="1"/>
  <c r="D12" i="32"/>
  <c r="D37" i="32" s="1"/>
  <c r="P11" i="32"/>
  <c r="P36" i="32" s="1"/>
  <c r="L11" i="32"/>
  <c r="L36" i="32" s="1"/>
  <c r="H11" i="32"/>
  <c r="H36" i="32" s="1"/>
  <c r="D11" i="32"/>
  <c r="D36" i="32" s="1"/>
  <c r="P10" i="32"/>
  <c r="L10" i="32"/>
  <c r="H10" i="32"/>
  <c r="D10" i="32"/>
  <c r="P9" i="32"/>
  <c r="P34" i="32" s="1"/>
  <c r="P38" i="32" s="1"/>
  <c r="L9" i="32"/>
  <c r="L34" i="32" s="1"/>
  <c r="L38" i="32" s="1"/>
  <c r="H9" i="32"/>
  <c r="H34" i="32" s="1"/>
  <c r="H38" i="32" s="1"/>
  <c r="D9" i="32"/>
  <c r="D34" i="32" s="1"/>
  <c r="D38" i="32" s="1"/>
  <c r="O37" i="29"/>
  <c r="N37" i="29"/>
  <c r="M37" i="29"/>
  <c r="K37" i="29"/>
  <c r="J37" i="29"/>
  <c r="I37" i="29"/>
  <c r="G37" i="29"/>
  <c r="F37" i="29"/>
  <c r="E37" i="29"/>
  <c r="C37" i="29"/>
  <c r="B37" i="29"/>
  <c r="O36" i="29"/>
  <c r="N36" i="29"/>
  <c r="K36" i="29"/>
  <c r="J36" i="29"/>
  <c r="G36" i="29"/>
  <c r="F36" i="29"/>
  <c r="C36" i="29"/>
  <c r="B36" i="29"/>
  <c r="O34" i="29"/>
  <c r="O38" i="29" s="1"/>
  <c r="N34" i="29"/>
  <c r="N38" i="29" s="1"/>
  <c r="K34" i="29"/>
  <c r="K38" i="29" s="1"/>
  <c r="J34" i="29"/>
  <c r="J38" i="29" s="1"/>
  <c r="G34" i="29"/>
  <c r="G38" i="29" s="1"/>
  <c r="F34" i="29"/>
  <c r="F38" i="29" s="1"/>
  <c r="C34" i="29"/>
  <c r="C38" i="29" s="1"/>
  <c r="B34" i="29"/>
  <c r="B38" i="29" s="1"/>
  <c r="P33" i="29"/>
  <c r="L33" i="29"/>
  <c r="H33" i="29"/>
  <c r="D33" i="29"/>
  <c r="P32" i="29"/>
  <c r="L32" i="29"/>
  <c r="H32" i="29"/>
  <c r="D32" i="29"/>
  <c r="P31" i="29"/>
  <c r="L31" i="29"/>
  <c r="H31" i="29"/>
  <c r="D31" i="29"/>
  <c r="P30" i="29"/>
  <c r="L30" i="29"/>
  <c r="H30" i="29"/>
  <c r="D30" i="29"/>
  <c r="P29" i="29"/>
  <c r="L29" i="29"/>
  <c r="H29" i="29"/>
  <c r="D29" i="29"/>
  <c r="P28" i="29"/>
  <c r="L28" i="29"/>
  <c r="H28" i="29"/>
  <c r="D28" i="29"/>
  <c r="P27" i="29"/>
  <c r="L27" i="29"/>
  <c r="H27" i="29"/>
  <c r="D27" i="29"/>
  <c r="P26" i="29"/>
  <c r="L26" i="29"/>
  <c r="H26" i="29"/>
  <c r="D26" i="29"/>
  <c r="P25" i="29"/>
  <c r="L25" i="29"/>
  <c r="H25" i="29"/>
  <c r="D25" i="29"/>
  <c r="P24" i="29"/>
  <c r="L24" i="29"/>
  <c r="H24" i="29"/>
  <c r="D24" i="29"/>
  <c r="P23" i="29"/>
  <c r="L23" i="29"/>
  <c r="H23" i="29"/>
  <c r="D23" i="29"/>
  <c r="P22" i="29"/>
  <c r="L22" i="29"/>
  <c r="H22" i="29"/>
  <c r="D22" i="29"/>
  <c r="P21" i="29"/>
  <c r="L21" i="29"/>
  <c r="H21" i="29"/>
  <c r="D21" i="29"/>
  <c r="P20" i="29"/>
  <c r="L20" i="29"/>
  <c r="H20" i="29"/>
  <c r="D20" i="29"/>
  <c r="P19" i="29"/>
  <c r="L19" i="29"/>
  <c r="H19" i="29"/>
  <c r="D19" i="29"/>
  <c r="P18" i="29"/>
  <c r="L18" i="29"/>
  <c r="H18" i="29"/>
  <c r="D18" i="29"/>
  <c r="P17" i="29"/>
  <c r="L17" i="29"/>
  <c r="H17" i="29"/>
  <c r="D17" i="29"/>
  <c r="P16" i="29"/>
  <c r="L16" i="29"/>
  <c r="H16" i="29"/>
  <c r="D16" i="29"/>
  <c r="P15" i="29"/>
  <c r="L15" i="29"/>
  <c r="H15" i="29"/>
  <c r="D15" i="29"/>
  <c r="P14" i="29"/>
  <c r="L14" i="29"/>
  <c r="H14" i="29"/>
  <c r="D14" i="29"/>
  <c r="P13" i="29"/>
  <c r="L13" i="29"/>
  <c r="H13" i="29"/>
  <c r="D13" i="29"/>
  <c r="P12" i="29"/>
  <c r="P37" i="29" s="1"/>
  <c r="L12" i="29"/>
  <c r="L37" i="29" s="1"/>
  <c r="H12" i="29"/>
  <c r="H37" i="29" s="1"/>
  <c r="D12" i="29"/>
  <c r="D37" i="29" s="1"/>
  <c r="P11" i="29"/>
  <c r="P36" i="29" s="1"/>
  <c r="L11" i="29"/>
  <c r="L36" i="29" s="1"/>
  <c r="H11" i="29"/>
  <c r="H36" i="29" s="1"/>
  <c r="D11" i="29"/>
  <c r="D36" i="29" s="1"/>
  <c r="P10" i="29"/>
  <c r="L10" i="29"/>
  <c r="H10" i="29"/>
  <c r="D10" i="29"/>
  <c r="P9" i="29"/>
  <c r="P34" i="29" s="1"/>
  <c r="P38" i="29" s="1"/>
  <c r="L9" i="29"/>
  <c r="L34" i="29" s="1"/>
  <c r="L38" i="29" s="1"/>
  <c r="H9" i="29"/>
  <c r="H34" i="29" s="1"/>
  <c r="H38" i="29" s="1"/>
  <c r="D9" i="29"/>
  <c r="D34" i="29" s="1"/>
  <c r="D38" i="29" s="1"/>
  <c r="E35" i="28"/>
  <c r="D35" i="28"/>
  <c r="C35" i="28"/>
  <c r="B35" i="28"/>
  <c r="E34" i="28"/>
  <c r="D34" i="28"/>
  <c r="C34" i="28"/>
  <c r="B34" i="28"/>
  <c r="E32" i="28"/>
  <c r="E36" i="28" s="1"/>
  <c r="D32" i="28"/>
  <c r="D36" i="28" s="1"/>
  <c r="C32" i="28"/>
  <c r="C36" i="28" s="1"/>
  <c r="B32" i="28"/>
  <c r="B36" i="28" s="1"/>
  <c r="O39" i="27"/>
  <c r="N39" i="27"/>
  <c r="K39" i="27"/>
  <c r="J39" i="27"/>
  <c r="G39" i="27"/>
  <c r="F39" i="27"/>
  <c r="C39" i="27"/>
  <c r="B39" i="27"/>
  <c r="O38" i="27"/>
  <c r="N38" i="27"/>
  <c r="K38" i="27"/>
  <c r="J38" i="27"/>
  <c r="G38" i="27"/>
  <c r="F38" i="27"/>
  <c r="C38" i="27"/>
  <c r="B38" i="27"/>
  <c r="O36" i="27"/>
  <c r="O40" i="27" s="1"/>
  <c r="N36" i="27"/>
  <c r="N40" i="27" s="1"/>
  <c r="G36" i="27"/>
  <c r="G40" i="27" s="1"/>
  <c r="F36" i="27"/>
  <c r="F40" i="27" s="1"/>
  <c r="C36" i="27"/>
  <c r="C40" i="27" s="1"/>
  <c r="B36" i="27"/>
  <c r="B40" i="27" s="1"/>
  <c r="P35" i="27"/>
  <c r="L35" i="27"/>
  <c r="H35" i="27"/>
  <c r="D35" i="27"/>
  <c r="P34" i="27"/>
  <c r="L34" i="27"/>
  <c r="H34" i="27"/>
  <c r="D34" i="27"/>
  <c r="P33" i="27"/>
  <c r="L33" i="27"/>
  <c r="H33" i="27"/>
  <c r="D33" i="27"/>
  <c r="P32" i="27"/>
  <c r="L32" i="27"/>
  <c r="H32" i="27"/>
  <c r="D32" i="27"/>
  <c r="P31" i="27"/>
  <c r="L31" i="27"/>
  <c r="H31" i="27"/>
  <c r="D31" i="27"/>
  <c r="P30" i="27"/>
  <c r="L30" i="27"/>
  <c r="H30" i="27"/>
  <c r="D30" i="27"/>
  <c r="P29" i="27"/>
  <c r="L29" i="27"/>
  <c r="H29" i="27"/>
  <c r="D29" i="27"/>
  <c r="D39" i="27" s="1"/>
  <c r="P28" i="27"/>
  <c r="L28" i="27"/>
  <c r="H28" i="27"/>
  <c r="D28" i="27"/>
  <c r="P27" i="27"/>
  <c r="L27" i="27"/>
  <c r="H27" i="27"/>
  <c r="D27" i="27"/>
  <c r="P26" i="27"/>
  <c r="L26" i="27"/>
  <c r="H26" i="27"/>
  <c r="D26" i="27"/>
  <c r="P25" i="27"/>
  <c r="L25" i="27"/>
  <c r="H25" i="27"/>
  <c r="D25" i="27"/>
  <c r="P24" i="27"/>
  <c r="L24" i="27"/>
  <c r="H24" i="27"/>
  <c r="D24" i="27"/>
  <c r="P23" i="27"/>
  <c r="L23" i="27"/>
  <c r="H23" i="27"/>
  <c r="D23" i="27"/>
  <c r="P22" i="27"/>
  <c r="L22" i="27"/>
  <c r="H22" i="27"/>
  <c r="D22" i="27"/>
  <c r="P21" i="27"/>
  <c r="L21" i="27"/>
  <c r="H21" i="27"/>
  <c r="D21" i="27"/>
  <c r="P20" i="27"/>
  <c r="L20" i="27"/>
  <c r="H20" i="27"/>
  <c r="D20" i="27"/>
  <c r="P19" i="27"/>
  <c r="L19" i="27"/>
  <c r="H19" i="27"/>
  <c r="D19" i="27"/>
  <c r="P18" i="27"/>
  <c r="L18" i="27"/>
  <c r="H18" i="27"/>
  <c r="D18" i="27"/>
  <c r="P17" i="27"/>
  <c r="L17" i="27"/>
  <c r="H17" i="27"/>
  <c r="D17" i="27"/>
  <c r="P16" i="27"/>
  <c r="L16" i="27"/>
  <c r="H16" i="27"/>
  <c r="D16" i="27"/>
  <c r="P15" i="27"/>
  <c r="L15" i="27"/>
  <c r="H15" i="27"/>
  <c r="D15" i="27"/>
  <c r="K14" i="27"/>
  <c r="K36" i="27" s="1"/>
  <c r="K40" i="27" s="1"/>
  <c r="J14" i="27"/>
  <c r="J36" i="27" s="1"/>
  <c r="J40" i="27" s="1"/>
  <c r="H14" i="27"/>
  <c r="D14" i="27"/>
  <c r="P13" i="27"/>
  <c r="L13" i="27"/>
  <c r="H13" i="27"/>
  <c r="D13" i="27"/>
  <c r="P12" i="27"/>
  <c r="P39" i="27" s="1"/>
  <c r="L12" i="27"/>
  <c r="L39" i="27" s="1"/>
  <c r="H12" i="27"/>
  <c r="H39" i="27" s="1"/>
  <c r="D12" i="27"/>
  <c r="P11" i="27"/>
  <c r="P38" i="27" s="1"/>
  <c r="L11" i="27"/>
  <c r="L38" i="27" s="1"/>
  <c r="H11" i="27"/>
  <c r="H38" i="27" s="1"/>
  <c r="D11" i="27"/>
  <c r="D38" i="27" s="1"/>
  <c r="P10" i="27"/>
  <c r="P36" i="27" s="1"/>
  <c r="P40" i="27" s="1"/>
  <c r="L10" i="27"/>
  <c r="H10" i="27"/>
  <c r="D10" i="27"/>
  <c r="L9" i="27"/>
  <c r="H9" i="27"/>
  <c r="H36" i="27" s="1"/>
  <c r="H40" i="27" s="1"/>
  <c r="D9" i="27"/>
  <c r="D36" i="27" s="1"/>
  <c r="D40" i="27" s="1"/>
  <c r="O39" i="26"/>
  <c r="N39" i="26"/>
  <c r="K39" i="26"/>
  <c r="J39" i="26"/>
  <c r="G39" i="26"/>
  <c r="F39" i="26"/>
  <c r="C39" i="26"/>
  <c r="B39" i="26"/>
  <c r="O38" i="26"/>
  <c r="N38" i="26"/>
  <c r="K38" i="26"/>
  <c r="J38" i="26"/>
  <c r="G38" i="26"/>
  <c r="F38" i="26"/>
  <c r="C38" i="26"/>
  <c r="B38" i="26"/>
  <c r="O36" i="26"/>
  <c r="O40" i="26" s="1"/>
  <c r="N36" i="26"/>
  <c r="N40" i="26" s="1"/>
  <c r="G36" i="26"/>
  <c r="G40" i="26" s="1"/>
  <c r="F36" i="26"/>
  <c r="F40" i="26" s="1"/>
  <c r="C36" i="26"/>
  <c r="C40" i="26" s="1"/>
  <c r="B36" i="26"/>
  <c r="B40" i="26" s="1"/>
  <c r="P35" i="26"/>
  <c r="L35" i="26"/>
  <c r="H35" i="26"/>
  <c r="D35" i="26"/>
  <c r="D39" i="26" s="1"/>
  <c r="P34" i="26"/>
  <c r="L34" i="26"/>
  <c r="H34" i="26"/>
  <c r="D34" i="26"/>
  <c r="P33" i="26"/>
  <c r="L33" i="26"/>
  <c r="H33" i="26"/>
  <c r="D33" i="26"/>
  <c r="P32" i="26"/>
  <c r="L32" i="26"/>
  <c r="H32" i="26"/>
  <c r="D32" i="26"/>
  <c r="P31" i="26"/>
  <c r="L31" i="26"/>
  <c r="H31" i="26"/>
  <c r="D31" i="26"/>
  <c r="P30" i="26"/>
  <c r="L30" i="26"/>
  <c r="H30" i="26"/>
  <c r="D30" i="26"/>
  <c r="P29" i="26"/>
  <c r="L29" i="26"/>
  <c r="H29" i="26"/>
  <c r="D29" i="26"/>
  <c r="P28" i="26"/>
  <c r="L28" i="26"/>
  <c r="H28" i="26"/>
  <c r="D28" i="26"/>
  <c r="P27" i="26"/>
  <c r="L27" i="26"/>
  <c r="H27" i="26"/>
  <c r="D27" i="26"/>
  <c r="P26" i="26"/>
  <c r="L26" i="26"/>
  <c r="H26" i="26"/>
  <c r="D26" i="26"/>
  <c r="P25" i="26"/>
  <c r="L25" i="26"/>
  <c r="H25" i="26"/>
  <c r="D25" i="26"/>
  <c r="P24" i="26"/>
  <c r="L24" i="26"/>
  <c r="H24" i="26"/>
  <c r="D24" i="26"/>
  <c r="P23" i="26"/>
  <c r="L23" i="26"/>
  <c r="H23" i="26"/>
  <c r="D23" i="26"/>
  <c r="P22" i="26"/>
  <c r="L22" i="26"/>
  <c r="H22" i="26"/>
  <c r="D22" i="26"/>
  <c r="P21" i="26"/>
  <c r="L21" i="26"/>
  <c r="H21" i="26"/>
  <c r="D21" i="26"/>
  <c r="P20" i="26"/>
  <c r="L20" i="26"/>
  <c r="H20" i="26"/>
  <c r="D20" i="26"/>
  <c r="P19" i="26"/>
  <c r="L19" i="26"/>
  <c r="H19" i="26"/>
  <c r="D19" i="26"/>
  <c r="P18" i="26"/>
  <c r="L18" i="26"/>
  <c r="H18" i="26"/>
  <c r="D18" i="26"/>
  <c r="P17" i="26"/>
  <c r="L17" i="26"/>
  <c r="H17" i="26"/>
  <c r="D17" i="26"/>
  <c r="P16" i="26"/>
  <c r="L16" i="26"/>
  <c r="H16" i="26"/>
  <c r="D16" i="26"/>
  <c r="P15" i="26"/>
  <c r="L15" i="26"/>
  <c r="H15" i="26"/>
  <c r="D15" i="26"/>
  <c r="K14" i="26"/>
  <c r="K36" i="26" s="1"/>
  <c r="K40" i="26" s="1"/>
  <c r="J14" i="26"/>
  <c r="J36" i="26" s="1"/>
  <c r="J40" i="26" s="1"/>
  <c r="H14" i="26"/>
  <c r="D14" i="26"/>
  <c r="P13" i="26"/>
  <c r="L13" i="26"/>
  <c r="H13" i="26"/>
  <c r="D13" i="26"/>
  <c r="P12" i="26"/>
  <c r="P39" i="26" s="1"/>
  <c r="L12" i="26"/>
  <c r="L39" i="26" s="1"/>
  <c r="H12" i="26"/>
  <c r="H39" i="26" s="1"/>
  <c r="D12" i="26"/>
  <c r="P11" i="26"/>
  <c r="P38" i="26" s="1"/>
  <c r="L11" i="26"/>
  <c r="L38" i="26" s="1"/>
  <c r="H11" i="26"/>
  <c r="H38" i="26" s="1"/>
  <c r="D11" i="26"/>
  <c r="D38" i="26" s="1"/>
  <c r="P10" i="26"/>
  <c r="P36" i="26" s="1"/>
  <c r="P40" i="26" s="1"/>
  <c r="L10" i="26"/>
  <c r="H10" i="26"/>
  <c r="D10" i="26"/>
  <c r="L9" i="26"/>
  <c r="H9" i="26"/>
  <c r="H36" i="26" s="1"/>
  <c r="H40" i="26" s="1"/>
  <c r="D9" i="26"/>
  <c r="D36" i="26" s="1"/>
  <c r="D40" i="26" s="1"/>
  <c r="O39" i="25"/>
  <c r="N39" i="25"/>
  <c r="K39" i="25"/>
  <c r="J39" i="25"/>
  <c r="G39" i="25"/>
  <c r="F39" i="25"/>
  <c r="C39" i="25"/>
  <c r="B39" i="25"/>
  <c r="O38" i="25"/>
  <c r="N38" i="25"/>
  <c r="K38" i="25"/>
  <c r="J38" i="25"/>
  <c r="G38" i="25"/>
  <c r="F38" i="25"/>
  <c r="C38" i="25"/>
  <c r="B38" i="25"/>
  <c r="O36" i="25"/>
  <c r="O40" i="25" s="1"/>
  <c r="N36" i="25"/>
  <c r="N40" i="25" s="1"/>
  <c r="G36" i="25"/>
  <c r="G40" i="25" s="1"/>
  <c r="F36" i="25"/>
  <c r="F40" i="25" s="1"/>
  <c r="C36" i="25"/>
  <c r="C40" i="25" s="1"/>
  <c r="B36" i="25"/>
  <c r="B40" i="25" s="1"/>
  <c r="P35" i="25"/>
  <c r="L35" i="25"/>
  <c r="H35" i="25"/>
  <c r="D35" i="25"/>
  <c r="D39" i="25" s="1"/>
  <c r="P34" i="25"/>
  <c r="L34" i="25"/>
  <c r="H34" i="25"/>
  <c r="D34" i="25"/>
  <c r="P33" i="25"/>
  <c r="L33" i="25"/>
  <c r="H33" i="25"/>
  <c r="D33" i="25"/>
  <c r="P32" i="25"/>
  <c r="L32" i="25"/>
  <c r="H32" i="25"/>
  <c r="D32" i="25"/>
  <c r="P31" i="25"/>
  <c r="L31" i="25"/>
  <c r="H31" i="25"/>
  <c r="D31" i="25"/>
  <c r="P30" i="25"/>
  <c r="L30" i="25"/>
  <c r="H30" i="25"/>
  <c r="D30" i="25"/>
  <c r="P29" i="25"/>
  <c r="L29" i="25"/>
  <c r="H29" i="25"/>
  <c r="D29" i="25"/>
  <c r="P28" i="25"/>
  <c r="L28" i="25"/>
  <c r="H28" i="25"/>
  <c r="D28" i="25"/>
  <c r="P27" i="25"/>
  <c r="L27" i="25"/>
  <c r="H27" i="25"/>
  <c r="D27" i="25"/>
  <c r="P26" i="25"/>
  <c r="L26" i="25"/>
  <c r="H26" i="25"/>
  <c r="D26" i="25"/>
  <c r="P25" i="25"/>
  <c r="L25" i="25"/>
  <c r="H25" i="25"/>
  <c r="D25" i="25"/>
  <c r="P24" i="25"/>
  <c r="L24" i="25"/>
  <c r="H24" i="25"/>
  <c r="D24" i="25"/>
  <c r="P23" i="25"/>
  <c r="L23" i="25"/>
  <c r="H23" i="25"/>
  <c r="D23" i="25"/>
  <c r="P22" i="25"/>
  <c r="L22" i="25"/>
  <c r="H22" i="25"/>
  <c r="D22" i="25"/>
  <c r="P21" i="25"/>
  <c r="L21" i="25"/>
  <c r="H21" i="25"/>
  <c r="D21" i="25"/>
  <c r="P20" i="25"/>
  <c r="L20" i="25"/>
  <c r="H20" i="25"/>
  <c r="D20" i="25"/>
  <c r="P19" i="25"/>
  <c r="L19" i="25"/>
  <c r="H19" i="25"/>
  <c r="D19" i="25"/>
  <c r="P18" i="25"/>
  <c r="L18" i="25"/>
  <c r="H18" i="25"/>
  <c r="D18" i="25"/>
  <c r="P17" i="25"/>
  <c r="L17" i="25"/>
  <c r="H17" i="25"/>
  <c r="D17" i="25"/>
  <c r="P16" i="25"/>
  <c r="L16" i="25"/>
  <c r="H16" i="25"/>
  <c r="D16" i="25"/>
  <c r="P15" i="25"/>
  <c r="L15" i="25"/>
  <c r="H15" i="25"/>
  <c r="D15" i="25"/>
  <c r="K14" i="25"/>
  <c r="K36" i="25" s="1"/>
  <c r="K40" i="25" s="1"/>
  <c r="J14" i="25"/>
  <c r="J36" i="25" s="1"/>
  <c r="J40" i="25" s="1"/>
  <c r="H14" i="25"/>
  <c r="D14" i="25"/>
  <c r="P13" i="25"/>
  <c r="L13" i="25"/>
  <c r="H13" i="25"/>
  <c r="D13" i="25"/>
  <c r="P12" i="25"/>
  <c r="P39" i="25" s="1"/>
  <c r="L12" i="25"/>
  <c r="L39" i="25" s="1"/>
  <c r="H12" i="25"/>
  <c r="H39" i="25" s="1"/>
  <c r="D12" i="25"/>
  <c r="P11" i="25"/>
  <c r="P38" i="25" s="1"/>
  <c r="L11" i="25"/>
  <c r="L38" i="25" s="1"/>
  <c r="H11" i="25"/>
  <c r="H38" i="25" s="1"/>
  <c r="D11" i="25"/>
  <c r="D38" i="25" s="1"/>
  <c r="P10" i="25"/>
  <c r="P36" i="25" s="1"/>
  <c r="P40" i="25" s="1"/>
  <c r="L10" i="25"/>
  <c r="H10" i="25"/>
  <c r="D10" i="25"/>
  <c r="L9" i="25"/>
  <c r="H9" i="25"/>
  <c r="H36" i="25" s="1"/>
  <c r="H40" i="25" s="1"/>
  <c r="D9" i="25"/>
  <c r="D36" i="25" s="1"/>
  <c r="O39" i="24"/>
  <c r="N39" i="24"/>
  <c r="K39" i="24"/>
  <c r="J39" i="24"/>
  <c r="G39" i="24"/>
  <c r="F39" i="24"/>
  <c r="C39" i="24"/>
  <c r="B39" i="24"/>
  <c r="O38" i="24"/>
  <c r="N38" i="24"/>
  <c r="K38" i="24"/>
  <c r="J38" i="24"/>
  <c r="G38" i="24"/>
  <c r="F38" i="24"/>
  <c r="C38" i="24"/>
  <c r="B38" i="24"/>
  <c r="O36" i="24"/>
  <c r="O40" i="24" s="1"/>
  <c r="N36" i="24"/>
  <c r="N40" i="24" s="1"/>
  <c r="G36" i="24"/>
  <c r="G40" i="24" s="1"/>
  <c r="F36" i="24"/>
  <c r="F40" i="24" s="1"/>
  <c r="C36" i="24"/>
  <c r="C40" i="24" s="1"/>
  <c r="B36" i="24"/>
  <c r="B40" i="24" s="1"/>
  <c r="P35" i="24"/>
  <c r="L35" i="24"/>
  <c r="H35" i="24"/>
  <c r="D35" i="24"/>
  <c r="D39" i="24" s="1"/>
  <c r="P34" i="24"/>
  <c r="L34" i="24"/>
  <c r="H34" i="24"/>
  <c r="D34" i="24"/>
  <c r="P33" i="24"/>
  <c r="L33" i="24"/>
  <c r="H33" i="24"/>
  <c r="D33" i="24"/>
  <c r="P32" i="24"/>
  <c r="L32" i="24"/>
  <c r="H32" i="24"/>
  <c r="D32" i="24"/>
  <c r="P31" i="24"/>
  <c r="L31" i="24"/>
  <c r="H31" i="24"/>
  <c r="D31" i="24"/>
  <c r="P30" i="24"/>
  <c r="L30" i="24"/>
  <c r="H30" i="24"/>
  <c r="D30" i="24"/>
  <c r="P29" i="24"/>
  <c r="L29" i="24"/>
  <c r="H29" i="24"/>
  <c r="D29" i="24"/>
  <c r="P28" i="24"/>
  <c r="L28" i="24"/>
  <c r="H28" i="24"/>
  <c r="D28" i="24"/>
  <c r="P27" i="24"/>
  <c r="L27" i="24"/>
  <c r="H27" i="24"/>
  <c r="D27" i="24"/>
  <c r="P26" i="24"/>
  <c r="L26" i="24"/>
  <c r="H26" i="24"/>
  <c r="D26" i="24"/>
  <c r="P25" i="24"/>
  <c r="L25" i="24"/>
  <c r="H25" i="24"/>
  <c r="D25" i="24"/>
  <c r="P24" i="24"/>
  <c r="L24" i="24"/>
  <c r="H24" i="24"/>
  <c r="D24" i="24"/>
  <c r="P23" i="24"/>
  <c r="L23" i="24"/>
  <c r="H23" i="24"/>
  <c r="D23" i="24"/>
  <c r="P22" i="24"/>
  <c r="L22" i="24"/>
  <c r="H22" i="24"/>
  <c r="D22" i="24"/>
  <c r="P21" i="24"/>
  <c r="L21" i="24"/>
  <c r="H21" i="24"/>
  <c r="D21" i="24"/>
  <c r="P20" i="24"/>
  <c r="L20" i="24"/>
  <c r="H20" i="24"/>
  <c r="D20" i="24"/>
  <c r="P19" i="24"/>
  <c r="L19" i="24"/>
  <c r="H19" i="24"/>
  <c r="D19" i="24"/>
  <c r="P18" i="24"/>
  <c r="L18" i="24"/>
  <c r="H18" i="24"/>
  <c r="D18" i="24"/>
  <c r="P17" i="24"/>
  <c r="L17" i="24"/>
  <c r="H17" i="24"/>
  <c r="D17" i="24"/>
  <c r="P16" i="24"/>
  <c r="L16" i="24"/>
  <c r="H16" i="24"/>
  <c r="D16" i="24"/>
  <c r="P15" i="24"/>
  <c r="L15" i="24"/>
  <c r="H15" i="24"/>
  <c r="D15" i="24"/>
  <c r="K14" i="24"/>
  <c r="K36" i="24" s="1"/>
  <c r="K40" i="24" s="1"/>
  <c r="J14" i="24"/>
  <c r="J36" i="24" s="1"/>
  <c r="J40" i="24" s="1"/>
  <c r="H14" i="24"/>
  <c r="D14" i="24"/>
  <c r="P13" i="24"/>
  <c r="L13" i="24"/>
  <c r="H13" i="24"/>
  <c r="D13" i="24"/>
  <c r="P12" i="24"/>
  <c r="P39" i="24" s="1"/>
  <c r="L12" i="24"/>
  <c r="L39" i="24" s="1"/>
  <c r="H12" i="24"/>
  <c r="H39" i="24" s="1"/>
  <c r="D12" i="24"/>
  <c r="P11" i="24"/>
  <c r="P38" i="24" s="1"/>
  <c r="L11" i="24"/>
  <c r="L38" i="24" s="1"/>
  <c r="H11" i="24"/>
  <c r="H38" i="24" s="1"/>
  <c r="D11" i="24"/>
  <c r="D38" i="24" s="1"/>
  <c r="P10" i="24"/>
  <c r="P36" i="24" s="1"/>
  <c r="P40" i="24" s="1"/>
  <c r="L10" i="24"/>
  <c r="H10" i="24"/>
  <c r="D10" i="24"/>
  <c r="L9" i="24"/>
  <c r="H9" i="24"/>
  <c r="H36" i="24" s="1"/>
  <c r="H40" i="24" s="1"/>
  <c r="D9" i="24"/>
  <c r="D36" i="24" s="1"/>
  <c r="D40" i="24" s="1"/>
  <c r="E38" i="23"/>
  <c r="E37" i="23"/>
  <c r="D37" i="23"/>
  <c r="C37" i="23"/>
  <c r="B37" i="23"/>
  <c r="E36" i="23"/>
  <c r="D36" i="23"/>
  <c r="C36" i="23"/>
  <c r="B36" i="23"/>
  <c r="E34" i="23"/>
  <c r="D34" i="23"/>
  <c r="D38" i="23" s="1"/>
  <c r="C34" i="23"/>
  <c r="C38" i="23" s="1"/>
  <c r="B34" i="23"/>
  <c r="B38" i="23" s="1"/>
  <c r="P38" i="31" l="1"/>
  <c r="L14" i="27"/>
  <c r="L36" i="27" s="1"/>
  <c r="L40" i="27" s="1"/>
  <c r="L14" i="26"/>
  <c r="L36" i="26" s="1"/>
  <c r="L40" i="26" s="1"/>
  <c r="D40" i="25"/>
  <c r="L14" i="25"/>
  <c r="L36" i="25" s="1"/>
  <c r="L40" i="25" s="1"/>
  <c r="L14" i="24"/>
  <c r="L36" i="24" s="1"/>
  <c r="L40" i="24" s="1"/>
  <c r="K39" i="22"/>
  <c r="J39" i="22"/>
  <c r="G39" i="22"/>
  <c r="F39" i="22"/>
  <c r="C39" i="22"/>
  <c r="B39" i="22"/>
  <c r="K38" i="22"/>
  <c r="J38" i="22"/>
  <c r="G38" i="22"/>
  <c r="F38" i="22"/>
  <c r="C38" i="22"/>
  <c r="B38" i="22"/>
  <c r="G36" i="22"/>
  <c r="G40" i="22" s="1"/>
  <c r="F36" i="22"/>
  <c r="F40" i="22" s="1"/>
  <c r="C36" i="22"/>
  <c r="C40" i="22" s="1"/>
  <c r="B36" i="22"/>
  <c r="B40" i="22" s="1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7" i="22"/>
  <c r="H27" i="22"/>
  <c r="D27" i="22"/>
  <c r="L26" i="22"/>
  <c r="H26" i="22"/>
  <c r="D26" i="22"/>
  <c r="L25" i="22"/>
  <c r="H25" i="22"/>
  <c r="D25" i="22"/>
  <c r="L24" i="22"/>
  <c r="H24" i="22"/>
  <c r="D24" i="22"/>
  <c r="L23" i="22"/>
  <c r="H23" i="22"/>
  <c r="D23" i="22"/>
  <c r="L22" i="22"/>
  <c r="H22" i="22"/>
  <c r="D22" i="22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K14" i="22"/>
  <c r="K36" i="22" s="1"/>
  <c r="K40" i="22" s="1"/>
  <c r="J14" i="22"/>
  <c r="J36" i="22" s="1"/>
  <c r="J40" i="22" s="1"/>
  <c r="H14" i="22"/>
  <c r="D14" i="22"/>
  <c r="L13" i="22"/>
  <c r="H13" i="22"/>
  <c r="D13" i="22"/>
  <c r="L12" i="22"/>
  <c r="L39" i="22" s="1"/>
  <c r="H12" i="22"/>
  <c r="H39" i="22" s="1"/>
  <c r="D12" i="22"/>
  <c r="D39" i="22" s="1"/>
  <c r="L11" i="22"/>
  <c r="L38" i="22" s="1"/>
  <c r="H11" i="22"/>
  <c r="H38" i="22" s="1"/>
  <c r="D11" i="22"/>
  <c r="D38" i="22" s="1"/>
  <c r="L10" i="22"/>
  <c r="H10" i="22"/>
  <c r="D10" i="22"/>
  <c r="L9" i="22"/>
  <c r="H9" i="22"/>
  <c r="H36" i="22" s="1"/>
  <c r="H40" i="22" s="1"/>
  <c r="D9" i="22"/>
  <c r="D36" i="22" s="1"/>
  <c r="K39" i="21"/>
  <c r="J39" i="21"/>
  <c r="G39" i="21"/>
  <c r="F39" i="21"/>
  <c r="C39" i="21"/>
  <c r="B39" i="21"/>
  <c r="K38" i="21"/>
  <c r="J38" i="21"/>
  <c r="G38" i="21"/>
  <c r="F38" i="21"/>
  <c r="C38" i="21"/>
  <c r="B38" i="21"/>
  <c r="G36" i="21"/>
  <c r="G40" i="21" s="1"/>
  <c r="F36" i="21"/>
  <c r="F40" i="21" s="1"/>
  <c r="C36" i="21"/>
  <c r="C40" i="21" s="1"/>
  <c r="B36" i="21"/>
  <c r="B40" i="21" s="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L27" i="21"/>
  <c r="H27" i="21"/>
  <c r="D27" i="21"/>
  <c r="L26" i="21"/>
  <c r="H26" i="21"/>
  <c r="D26" i="21"/>
  <c r="L25" i="21"/>
  <c r="H25" i="21"/>
  <c r="D25" i="21"/>
  <c r="L24" i="21"/>
  <c r="H24" i="21"/>
  <c r="D24" i="21"/>
  <c r="L23" i="21"/>
  <c r="H23" i="21"/>
  <c r="D23" i="21"/>
  <c r="L22" i="21"/>
  <c r="H22" i="21"/>
  <c r="D22" i="2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K14" i="21"/>
  <c r="K36" i="21" s="1"/>
  <c r="K40" i="21" s="1"/>
  <c r="J14" i="21"/>
  <c r="J36" i="21" s="1"/>
  <c r="J40" i="21" s="1"/>
  <c r="H14" i="21"/>
  <c r="D14" i="21"/>
  <c r="L13" i="21"/>
  <c r="H13" i="21"/>
  <c r="D13" i="21"/>
  <c r="L12" i="21"/>
  <c r="L39" i="21" s="1"/>
  <c r="H12" i="21"/>
  <c r="H39" i="21" s="1"/>
  <c r="D12" i="21"/>
  <c r="D39" i="21" s="1"/>
  <c r="L11" i="21"/>
  <c r="L38" i="21" s="1"/>
  <c r="H11" i="21"/>
  <c r="H38" i="21" s="1"/>
  <c r="D11" i="21"/>
  <c r="D38" i="21" s="1"/>
  <c r="L10" i="21"/>
  <c r="H10" i="21"/>
  <c r="D10" i="21"/>
  <c r="L9" i="21"/>
  <c r="H9" i="21"/>
  <c r="H36" i="21" s="1"/>
  <c r="D9" i="21"/>
  <c r="D36" i="21" s="1"/>
  <c r="D40" i="21" s="1"/>
  <c r="K39" i="20"/>
  <c r="J39" i="20"/>
  <c r="G39" i="20"/>
  <c r="G40" i="20" s="1"/>
  <c r="F39" i="20"/>
  <c r="C39" i="20"/>
  <c r="B39" i="20"/>
  <c r="B40" i="20" s="1"/>
  <c r="K38" i="20"/>
  <c r="J38" i="20"/>
  <c r="G38" i="20"/>
  <c r="F38" i="20"/>
  <c r="C38" i="20"/>
  <c r="B38" i="20"/>
  <c r="G36" i="20"/>
  <c r="F36" i="20"/>
  <c r="F40" i="20" s="1"/>
  <c r="C36" i="20"/>
  <c r="C40" i="20" s="1"/>
  <c r="B36" i="20"/>
  <c r="L35" i="20"/>
  <c r="H35" i="20"/>
  <c r="D35" i="20"/>
  <c r="L34" i="20"/>
  <c r="H34" i="20"/>
  <c r="D34" i="20"/>
  <c r="L33" i="20"/>
  <c r="H33" i="20"/>
  <c r="D33" i="20"/>
  <c r="L32" i="20"/>
  <c r="H32" i="20"/>
  <c r="D32" i="20"/>
  <c r="L31" i="20"/>
  <c r="H31" i="20"/>
  <c r="D31" i="20"/>
  <c r="L30" i="20"/>
  <c r="H30" i="20"/>
  <c r="D30" i="20"/>
  <c r="L29" i="20"/>
  <c r="H29" i="20"/>
  <c r="D29" i="20"/>
  <c r="L28" i="20"/>
  <c r="H28" i="20"/>
  <c r="D28" i="20"/>
  <c r="L27" i="20"/>
  <c r="H27" i="20"/>
  <c r="D27" i="20"/>
  <c r="L26" i="20"/>
  <c r="H26" i="20"/>
  <c r="D26" i="20"/>
  <c r="L25" i="20"/>
  <c r="H25" i="20"/>
  <c r="D25" i="20"/>
  <c r="L24" i="20"/>
  <c r="H24" i="20"/>
  <c r="D24" i="20"/>
  <c r="L23" i="20"/>
  <c r="H23" i="20"/>
  <c r="D23" i="20"/>
  <c r="L22" i="20"/>
  <c r="H22" i="20"/>
  <c r="D22" i="20"/>
  <c r="L21" i="20"/>
  <c r="H21" i="20"/>
  <c r="D21" i="20"/>
  <c r="L20" i="20"/>
  <c r="H20" i="20"/>
  <c r="D20" i="20"/>
  <c r="L19" i="20"/>
  <c r="H19" i="20"/>
  <c r="D19" i="20"/>
  <c r="L18" i="20"/>
  <c r="H18" i="20"/>
  <c r="D18" i="20"/>
  <c r="L17" i="20"/>
  <c r="H17" i="20"/>
  <c r="D17" i="20"/>
  <c r="L16" i="20"/>
  <c r="H16" i="20"/>
  <c r="D16" i="20"/>
  <c r="L15" i="20"/>
  <c r="H15" i="20"/>
  <c r="D15" i="20"/>
  <c r="K14" i="20"/>
  <c r="K36" i="20" s="1"/>
  <c r="K40" i="20" s="1"/>
  <c r="J14" i="20"/>
  <c r="J36" i="20" s="1"/>
  <c r="J40" i="20" s="1"/>
  <c r="H14" i="20"/>
  <c r="D14" i="20"/>
  <c r="L13" i="20"/>
  <c r="H13" i="20"/>
  <c r="D13" i="20"/>
  <c r="L12" i="20"/>
  <c r="L39" i="20" s="1"/>
  <c r="H12" i="20"/>
  <c r="H39" i="20" s="1"/>
  <c r="D12" i="20"/>
  <c r="D39" i="20" s="1"/>
  <c r="L11" i="20"/>
  <c r="L38" i="20" s="1"/>
  <c r="H11" i="20"/>
  <c r="H38" i="20" s="1"/>
  <c r="D11" i="20"/>
  <c r="D38" i="20" s="1"/>
  <c r="L10" i="20"/>
  <c r="H10" i="20"/>
  <c r="D10" i="20"/>
  <c r="L9" i="20"/>
  <c r="H9" i="20"/>
  <c r="H36" i="20" s="1"/>
  <c r="H40" i="20" s="1"/>
  <c r="D9" i="20"/>
  <c r="D36" i="20" s="1"/>
  <c r="D40" i="20" s="1"/>
  <c r="O39" i="19"/>
  <c r="N39" i="19"/>
  <c r="K39" i="19"/>
  <c r="J39" i="19"/>
  <c r="L39" i="19" s="1"/>
  <c r="G39" i="19"/>
  <c r="F39" i="19"/>
  <c r="H39" i="19" s="1"/>
  <c r="D39" i="19"/>
  <c r="C39" i="19"/>
  <c r="B39" i="19"/>
  <c r="O38" i="19"/>
  <c r="N38" i="19"/>
  <c r="K38" i="19"/>
  <c r="J38" i="19"/>
  <c r="L38" i="19" s="1"/>
  <c r="G38" i="19"/>
  <c r="F38" i="19"/>
  <c r="H38" i="19" s="1"/>
  <c r="C38" i="19"/>
  <c r="B38" i="19"/>
  <c r="O36" i="19"/>
  <c r="O40" i="19" s="1"/>
  <c r="N36" i="19"/>
  <c r="N40" i="19" s="1"/>
  <c r="G36" i="19"/>
  <c r="G40" i="19" s="1"/>
  <c r="F36" i="19"/>
  <c r="F40" i="19" s="1"/>
  <c r="C36" i="19"/>
  <c r="C40" i="19" s="1"/>
  <c r="B36" i="19"/>
  <c r="B40" i="19" s="1"/>
  <c r="P35" i="19"/>
  <c r="L35" i="19"/>
  <c r="H35" i="19"/>
  <c r="D35" i="19"/>
  <c r="P34" i="19"/>
  <c r="L34" i="19"/>
  <c r="H34" i="19"/>
  <c r="D34" i="19"/>
  <c r="P33" i="19"/>
  <c r="L33" i="19"/>
  <c r="H33" i="19"/>
  <c r="D33" i="19"/>
  <c r="P32" i="19"/>
  <c r="L32" i="19"/>
  <c r="H32" i="19"/>
  <c r="D32" i="19"/>
  <c r="P31" i="19"/>
  <c r="L31" i="19"/>
  <c r="H31" i="19"/>
  <c r="D31" i="19"/>
  <c r="P30" i="19"/>
  <c r="L30" i="19"/>
  <c r="H30" i="19"/>
  <c r="D30" i="19"/>
  <c r="P29" i="19"/>
  <c r="L29" i="19"/>
  <c r="H29" i="19"/>
  <c r="D29" i="19"/>
  <c r="P28" i="19"/>
  <c r="L28" i="19"/>
  <c r="H28" i="19"/>
  <c r="D28" i="19"/>
  <c r="P27" i="19"/>
  <c r="L27" i="19"/>
  <c r="H27" i="19"/>
  <c r="D27" i="19"/>
  <c r="P26" i="19"/>
  <c r="L26" i="19"/>
  <c r="H26" i="19"/>
  <c r="D26" i="19"/>
  <c r="P25" i="19"/>
  <c r="L25" i="19"/>
  <c r="H25" i="19"/>
  <c r="D25" i="19"/>
  <c r="P24" i="19"/>
  <c r="L24" i="19"/>
  <c r="H24" i="19"/>
  <c r="D24" i="19"/>
  <c r="P23" i="19"/>
  <c r="L23" i="19"/>
  <c r="H23" i="19"/>
  <c r="D23" i="19"/>
  <c r="P22" i="19"/>
  <c r="L22" i="19"/>
  <c r="H22" i="19"/>
  <c r="D22" i="19"/>
  <c r="P21" i="19"/>
  <c r="L21" i="19"/>
  <c r="H21" i="19"/>
  <c r="D21" i="19"/>
  <c r="P20" i="19"/>
  <c r="L20" i="19"/>
  <c r="H20" i="19"/>
  <c r="D20" i="19"/>
  <c r="P19" i="19"/>
  <c r="L19" i="19"/>
  <c r="H19" i="19"/>
  <c r="D19" i="19"/>
  <c r="P18" i="19"/>
  <c r="L18" i="19"/>
  <c r="H18" i="19"/>
  <c r="D18" i="19"/>
  <c r="P17" i="19"/>
  <c r="L17" i="19"/>
  <c r="H17" i="19"/>
  <c r="D17" i="19"/>
  <c r="P16" i="19"/>
  <c r="L16" i="19"/>
  <c r="H16" i="19"/>
  <c r="D16" i="19"/>
  <c r="P15" i="19"/>
  <c r="L15" i="19"/>
  <c r="H15" i="19"/>
  <c r="D15" i="19"/>
  <c r="P14" i="19"/>
  <c r="K14" i="19"/>
  <c r="K36" i="19" s="1"/>
  <c r="K40" i="19" s="1"/>
  <c r="J14" i="19"/>
  <c r="J36" i="19" s="1"/>
  <c r="J40" i="19" s="1"/>
  <c r="H14" i="19"/>
  <c r="D14" i="19"/>
  <c r="P13" i="19"/>
  <c r="L13" i="19"/>
  <c r="H13" i="19"/>
  <c r="D13" i="19"/>
  <c r="P12" i="19"/>
  <c r="P39" i="19" s="1"/>
  <c r="L12" i="19"/>
  <c r="H12" i="19"/>
  <c r="D12" i="19"/>
  <c r="P11" i="19"/>
  <c r="P38" i="19" s="1"/>
  <c r="L11" i="19"/>
  <c r="H11" i="19"/>
  <c r="D11" i="19"/>
  <c r="D38" i="19" s="1"/>
  <c r="P10" i="19"/>
  <c r="L10" i="19"/>
  <c r="H10" i="19"/>
  <c r="D10" i="19"/>
  <c r="P9" i="19"/>
  <c r="P36" i="19" s="1"/>
  <c r="P40" i="19" s="1"/>
  <c r="L9" i="19"/>
  <c r="H9" i="19"/>
  <c r="H36" i="19" s="1"/>
  <c r="H40" i="19" s="1"/>
  <c r="D9" i="19"/>
  <c r="D36" i="19" s="1"/>
  <c r="D40" i="19" s="1"/>
  <c r="O39" i="18"/>
  <c r="N39" i="18"/>
  <c r="K39" i="18"/>
  <c r="J39" i="18"/>
  <c r="L39" i="18" s="1"/>
  <c r="G39" i="18"/>
  <c r="F39" i="18"/>
  <c r="H39" i="18" s="1"/>
  <c r="D39" i="18"/>
  <c r="C39" i="18"/>
  <c r="B39" i="18"/>
  <c r="O38" i="18"/>
  <c r="N38" i="18"/>
  <c r="K38" i="18"/>
  <c r="J38" i="18"/>
  <c r="L38" i="18" s="1"/>
  <c r="G38" i="18"/>
  <c r="F38" i="18"/>
  <c r="H38" i="18" s="1"/>
  <c r="C38" i="18"/>
  <c r="B38" i="18"/>
  <c r="O36" i="18"/>
  <c r="O40" i="18" s="1"/>
  <c r="N36" i="18"/>
  <c r="N40" i="18" s="1"/>
  <c r="G36" i="18"/>
  <c r="G40" i="18" s="1"/>
  <c r="F36" i="18"/>
  <c r="F40" i="18" s="1"/>
  <c r="C36" i="18"/>
  <c r="C40" i="18" s="1"/>
  <c r="B36" i="18"/>
  <c r="B40" i="18" s="1"/>
  <c r="P35" i="18"/>
  <c r="L35" i="18"/>
  <c r="H35" i="18"/>
  <c r="D35" i="18"/>
  <c r="P34" i="18"/>
  <c r="L34" i="18"/>
  <c r="H34" i="18"/>
  <c r="D34" i="18"/>
  <c r="P33" i="18"/>
  <c r="L33" i="18"/>
  <c r="H33" i="18"/>
  <c r="D33" i="18"/>
  <c r="P32" i="18"/>
  <c r="L32" i="18"/>
  <c r="H32" i="18"/>
  <c r="D32" i="18"/>
  <c r="P31" i="18"/>
  <c r="L31" i="18"/>
  <c r="H31" i="18"/>
  <c r="D31" i="18"/>
  <c r="P30" i="18"/>
  <c r="L30" i="18"/>
  <c r="H30" i="18"/>
  <c r="D30" i="18"/>
  <c r="P29" i="18"/>
  <c r="L29" i="18"/>
  <c r="H29" i="18"/>
  <c r="D29" i="18"/>
  <c r="P28" i="18"/>
  <c r="L28" i="18"/>
  <c r="H28" i="18"/>
  <c r="D28" i="18"/>
  <c r="P27" i="18"/>
  <c r="L27" i="18"/>
  <c r="H27" i="18"/>
  <c r="D27" i="18"/>
  <c r="P26" i="18"/>
  <c r="L26" i="18"/>
  <c r="H26" i="18"/>
  <c r="D26" i="18"/>
  <c r="P25" i="18"/>
  <c r="L25" i="18"/>
  <c r="H25" i="18"/>
  <c r="D25" i="18"/>
  <c r="P24" i="18"/>
  <c r="L24" i="18"/>
  <c r="H24" i="18"/>
  <c r="D24" i="18"/>
  <c r="P23" i="18"/>
  <c r="L23" i="18"/>
  <c r="H23" i="18"/>
  <c r="D23" i="18"/>
  <c r="P22" i="18"/>
  <c r="L22" i="18"/>
  <c r="H22" i="18"/>
  <c r="D22" i="18"/>
  <c r="P21" i="18"/>
  <c r="L21" i="18"/>
  <c r="H21" i="18"/>
  <c r="D21" i="18"/>
  <c r="P20" i="18"/>
  <c r="L20" i="18"/>
  <c r="H20" i="18"/>
  <c r="D20" i="18"/>
  <c r="P19" i="18"/>
  <c r="L19" i="18"/>
  <c r="H19" i="18"/>
  <c r="D19" i="18"/>
  <c r="P18" i="18"/>
  <c r="L18" i="18"/>
  <c r="H18" i="18"/>
  <c r="D18" i="18"/>
  <c r="P17" i="18"/>
  <c r="L17" i="18"/>
  <c r="H17" i="18"/>
  <c r="D17" i="18"/>
  <c r="P16" i="18"/>
  <c r="L16" i="18"/>
  <c r="H16" i="18"/>
  <c r="D16" i="18"/>
  <c r="P15" i="18"/>
  <c r="L15" i="18"/>
  <c r="H15" i="18"/>
  <c r="D15" i="18"/>
  <c r="P14" i="18"/>
  <c r="K14" i="18"/>
  <c r="K36" i="18" s="1"/>
  <c r="K40" i="18" s="1"/>
  <c r="J14" i="18"/>
  <c r="J36" i="18" s="1"/>
  <c r="J40" i="18" s="1"/>
  <c r="H14" i="18"/>
  <c r="D14" i="18"/>
  <c r="P13" i="18"/>
  <c r="L13" i="18"/>
  <c r="H13" i="18"/>
  <c r="D13" i="18"/>
  <c r="P12" i="18"/>
  <c r="P39" i="18" s="1"/>
  <c r="L12" i="18"/>
  <c r="H12" i="18"/>
  <c r="D12" i="18"/>
  <c r="P11" i="18"/>
  <c r="P38" i="18" s="1"/>
  <c r="L11" i="18"/>
  <c r="H11" i="18"/>
  <c r="D11" i="18"/>
  <c r="D38" i="18" s="1"/>
  <c r="P10" i="18"/>
  <c r="L10" i="18"/>
  <c r="H10" i="18"/>
  <c r="D10" i="18"/>
  <c r="P9" i="18"/>
  <c r="P36" i="18" s="1"/>
  <c r="P40" i="18" s="1"/>
  <c r="L9" i="18"/>
  <c r="H9" i="18"/>
  <c r="H36" i="18" s="1"/>
  <c r="D9" i="18"/>
  <c r="D36" i="18" s="1"/>
  <c r="D40" i="18" s="1"/>
  <c r="O39" i="17"/>
  <c r="N39" i="17"/>
  <c r="G39" i="17"/>
  <c r="F39" i="17"/>
  <c r="H39" i="17" s="1"/>
  <c r="D39" i="17"/>
  <c r="C39" i="17"/>
  <c r="B39" i="17"/>
  <c r="O38" i="17"/>
  <c r="N38" i="17"/>
  <c r="G38" i="17"/>
  <c r="F38" i="17"/>
  <c r="H38" i="17" s="1"/>
  <c r="C38" i="17"/>
  <c r="B38" i="17"/>
  <c r="O36" i="17"/>
  <c r="O40" i="17" s="1"/>
  <c r="N36" i="17"/>
  <c r="N40" i="17" s="1"/>
  <c r="G36" i="17"/>
  <c r="G40" i="17" s="1"/>
  <c r="F36" i="17"/>
  <c r="F40" i="17" s="1"/>
  <c r="C36" i="17"/>
  <c r="C40" i="17" s="1"/>
  <c r="B36" i="17"/>
  <c r="B40" i="17" s="1"/>
  <c r="P35" i="17"/>
  <c r="L35" i="17"/>
  <c r="K35" i="17"/>
  <c r="J35" i="17"/>
  <c r="J39" i="17" s="1"/>
  <c r="H35" i="17"/>
  <c r="D35" i="17"/>
  <c r="P34" i="17"/>
  <c r="K34" i="17"/>
  <c r="L34" i="17" s="1"/>
  <c r="J34" i="17"/>
  <c r="J38" i="17" s="1"/>
  <c r="H34" i="17"/>
  <c r="D34" i="17"/>
  <c r="P33" i="17"/>
  <c r="L33" i="17"/>
  <c r="K33" i="17"/>
  <c r="J33" i="17"/>
  <c r="H33" i="17"/>
  <c r="D33" i="17"/>
  <c r="P32" i="17"/>
  <c r="K32" i="17"/>
  <c r="L32" i="17" s="1"/>
  <c r="J32" i="17"/>
  <c r="H32" i="17"/>
  <c r="D32" i="17"/>
  <c r="P31" i="17"/>
  <c r="L31" i="17"/>
  <c r="K31" i="17"/>
  <c r="J31" i="17"/>
  <c r="H31" i="17"/>
  <c r="D31" i="17"/>
  <c r="P30" i="17"/>
  <c r="K30" i="17"/>
  <c r="L30" i="17" s="1"/>
  <c r="J30" i="17"/>
  <c r="H30" i="17"/>
  <c r="D30" i="17"/>
  <c r="P29" i="17"/>
  <c r="L29" i="17"/>
  <c r="K29" i="17"/>
  <c r="J29" i="17"/>
  <c r="H29" i="17"/>
  <c r="D29" i="17"/>
  <c r="P28" i="17"/>
  <c r="K28" i="17"/>
  <c r="L28" i="17" s="1"/>
  <c r="J28" i="17"/>
  <c r="H28" i="17"/>
  <c r="D28" i="17"/>
  <c r="P27" i="17"/>
  <c r="L27" i="17"/>
  <c r="K27" i="17"/>
  <c r="J27" i="17"/>
  <c r="H27" i="17"/>
  <c r="D27" i="17"/>
  <c r="P26" i="17"/>
  <c r="K26" i="17"/>
  <c r="L26" i="17" s="1"/>
  <c r="J26" i="17"/>
  <c r="H26" i="17"/>
  <c r="D26" i="17"/>
  <c r="P25" i="17"/>
  <c r="L25" i="17"/>
  <c r="K25" i="17"/>
  <c r="J25" i="17"/>
  <c r="H25" i="17"/>
  <c r="D25" i="17"/>
  <c r="P24" i="17"/>
  <c r="K24" i="17"/>
  <c r="L24" i="17" s="1"/>
  <c r="J24" i="17"/>
  <c r="H24" i="17"/>
  <c r="D24" i="17"/>
  <c r="P23" i="17"/>
  <c r="L23" i="17"/>
  <c r="K23" i="17"/>
  <c r="J23" i="17"/>
  <c r="H23" i="17"/>
  <c r="D23" i="17"/>
  <c r="P22" i="17"/>
  <c r="K22" i="17"/>
  <c r="L22" i="17" s="1"/>
  <c r="J22" i="17"/>
  <c r="H22" i="17"/>
  <c r="D22" i="17"/>
  <c r="P21" i="17"/>
  <c r="L21" i="17"/>
  <c r="K21" i="17"/>
  <c r="J21" i="17"/>
  <c r="H21" i="17"/>
  <c r="D21" i="17"/>
  <c r="P20" i="17"/>
  <c r="K20" i="17"/>
  <c r="L20" i="17" s="1"/>
  <c r="J20" i="17"/>
  <c r="H20" i="17"/>
  <c r="D20" i="17"/>
  <c r="P19" i="17"/>
  <c r="L19" i="17"/>
  <c r="K19" i="17"/>
  <c r="J19" i="17"/>
  <c r="H19" i="17"/>
  <c r="D19" i="17"/>
  <c r="P18" i="17"/>
  <c r="K18" i="17"/>
  <c r="L18" i="17" s="1"/>
  <c r="J18" i="17"/>
  <c r="H18" i="17"/>
  <c r="D18" i="17"/>
  <c r="P17" i="17"/>
  <c r="K17" i="17"/>
  <c r="L17" i="17" s="1"/>
  <c r="J17" i="17"/>
  <c r="H17" i="17"/>
  <c r="D17" i="17"/>
  <c r="P16" i="17"/>
  <c r="K16" i="17"/>
  <c r="L16" i="17" s="1"/>
  <c r="J16" i="17"/>
  <c r="H16" i="17"/>
  <c r="D16" i="17"/>
  <c r="P15" i="17"/>
  <c r="L15" i="17"/>
  <c r="K15" i="17"/>
  <c r="J15" i="17"/>
  <c r="H15" i="17"/>
  <c r="D15" i="17"/>
  <c r="P14" i="17"/>
  <c r="K14" i="17"/>
  <c r="L14" i="17" s="1"/>
  <c r="J14" i="17"/>
  <c r="H14" i="17"/>
  <c r="D14" i="17"/>
  <c r="P13" i="17"/>
  <c r="K13" i="17"/>
  <c r="L13" i="17" s="1"/>
  <c r="J13" i="17"/>
  <c r="H13" i="17"/>
  <c r="D13" i="17"/>
  <c r="P12" i="17"/>
  <c r="P39" i="17" s="1"/>
  <c r="K12" i="17"/>
  <c r="K39" i="17" s="1"/>
  <c r="J12" i="17"/>
  <c r="H12" i="17"/>
  <c r="D12" i="17"/>
  <c r="P11" i="17"/>
  <c r="P38" i="17" s="1"/>
  <c r="K11" i="17"/>
  <c r="K38" i="17" s="1"/>
  <c r="J11" i="17"/>
  <c r="H11" i="17"/>
  <c r="D11" i="17"/>
  <c r="D38" i="17" s="1"/>
  <c r="P10" i="17"/>
  <c r="K10" i="17"/>
  <c r="L10" i="17" s="1"/>
  <c r="J10" i="17"/>
  <c r="H10" i="17"/>
  <c r="D10" i="17"/>
  <c r="P9" i="17"/>
  <c r="P36" i="17" s="1"/>
  <c r="K9" i="17"/>
  <c r="K36" i="17" s="1"/>
  <c r="K40" i="17" s="1"/>
  <c r="J9" i="17"/>
  <c r="J36" i="17" s="1"/>
  <c r="J40" i="17" s="1"/>
  <c r="H9" i="17"/>
  <c r="H36" i="17" s="1"/>
  <c r="H40" i="17" s="1"/>
  <c r="D9" i="17"/>
  <c r="D36" i="17" s="1"/>
  <c r="D40" i="22" l="1"/>
  <c r="L14" i="22"/>
  <c r="L36" i="22" s="1"/>
  <c r="L40" i="22" s="1"/>
  <c r="H40" i="21"/>
  <c r="L14" i="21"/>
  <c r="L36" i="21" s="1"/>
  <c r="L40" i="21" s="1"/>
  <c r="L14" i="20"/>
  <c r="L36" i="20" s="1"/>
  <c r="L40" i="20" s="1"/>
  <c r="L14" i="19"/>
  <c r="L36" i="19" s="1"/>
  <c r="L40" i="19" s="1"/>
  <c r="H40" i="18"/>
  <c r="L36" i="18"/>
  <c r="L40" i="18" s="1"/>
  <c r="L14" i="18"/>
  <c r="D40" i="17"/>
  <c r="P40" i="17"/>
  <c r="L38" i="17"/>
  <c r="L39" i="17"/>
  <c r="L11" i="17"/>
  <c r="L12" i="17"/>
  <c r="L9" i="17"/>
  <c r="L36" i="17" s="1"/>
  <c r="L40" i="17" s="1"/>
  <c r="E36" i="12" l="1"/>
  <c r="E35" i="12"/>
  <c r="E36" i="1"/>
  <c r="E35" i="1"/>
  <c r="K14" i="15" l="1"/>
  <c r="J14" i="15"/>
  <c r="K14" i="2" l="1"/>
  <c r="J14" i="2"/>
  <c r="D36" i="1" l="1"/>
  <c r="D35" i="1"/>
  <c r="D33" i="1"/>
  <c r="B36" i="12" l="1"/>
  <c r="C36" i="12"/>
  <c r="B35" i="12"/>
  <c r="C35" i="12"/>
  <c r="D9" i="2" l="1"/>
  <c r="H9" i="2"/>
  <c r="L9" i="2"/>
  <c r="D10" i="2"/>
  <c r="H10" i="2"/>
  <c r="L10" i="2"/>
  <c r="D11" i="2"/>
  <c r="H11" i="2"/>
  <c r="L11" i="2"/>
  <c r="D12" i="2"/>
  <c r="H12" i="2"/>
  <c r="L12" i="2"/>
  <c r="D13" i="2"/>
  <c r="H13" i="2"/>
  <c r="L13" i="2"/>
  <c r="L14" i="15" l="1"/>
  <c r="H14" i="15"/>
  <c r="D14" i="15"/>
  <c r="P14" i="2" l="1"/>
  <c r="H14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L33" i="2" l="1"/>
  <c r="L29" i="2"/>
  <c r="L25" i="2"/>
  <c r="L21" i="2"/>
  <c r="L17" i="2"/>
  <c r="L32" i="2"/>
  <c r="L28" i="2"/>
  <c r="L24" i="2"/>
  <c r="L20" i="2"/>
  <c r="L16" i="2"/>
  <c r="L35" i="2"/>
  <c r="L31" i="2"/>
  <c r="L27" i="2"/>
  <c r="L23" i="2"/>
  <c r="L19" i="2"/>
  <c r="L15" i="2"/>
  <c r="L34" i="2"/>
  <c r="L30" i="2"/>
  <c r="L26" i="2"/>
  <c r="L22" i="2"/>
  <c r="L18" i="2"/>
  <c r="L14" i="2"/>
  <c r="B39" i="15"/>
  <c r="B38" i="15"/>
  <c r="B36" i="15"/>
  <c r="E33" i="12"/>
  <c r="B35" i="1"/>
  <c r="D35" i="12"/>
  <c r="C33" i="12"/>
  <c r="F36" i="15" l="1"/>
  <c r="D9" i="15"/>
  <c r="H9" i="15"/>
  <c r="D10" i="15"/>
  <c r="H10" i="15"/>
  <c r="D11" i="15"/>
  <c r="H11" i="15"/>
  <c r="D12" i="15"/>
  <c r="H12" i="15"/>
  <c r="D13" i="15"/>
  <c r="H13" i="15"/>
  <c r="D33" i="12" l="1"/>
  <c r="B33" i="12"/>
  <c r="B39" i="2"/>
  <c r="B38" i="2"/>
  <c r="C39" i="2"/>
  <c r="G38" i="2"/>
  <c r="F38" i="2"/>
  <c r="G36" i="2"/>
  <c r="C38" i="2"/>
  <c r="F36" i="2"/>
  <c r="C36" i="2"/>
  <c r="B36" i="2"/>
  <c r="E33" i="1"/>
  <c r="C33" i="1"/>
  <c r="B33" i="1"/>
  <c r="D39" i="2" l="1"/>
  <c r="H38" i="2"/>
  <c r="C36" i="1"/>
  <c r="B36" i="1"/>
  <c r="C35" i="1"/>
  <c r="P10" i="2" l="1"/>
  <c r="P11" i="2"/>
  <c r="P12" i="2"/>
  <c r="P13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D38" i="2" l="1"/>
  <c r="L10" i="15"/>
  <c r="L11" i="15"/>
  <c r="L12" i="15"/>
  <c r="L13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P9" i="2"/>
  <c r="G39" i="2"/>
  <c r="G40" i="2" s="1"/>
  <c r="F39" i="2"/>
  <c r="H39" i="2" l="1"/>
  <c r="J38" i="2" l="1"/>
  <c r="K39" i="2"/>
  <c r="J39" i="2"/>
  <c r="K38" i="2"/>
  <c r="L9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15" i="15"/>
  <c r="K36" i="2"/>
  <c r="H36" i="2"/>
  <c r="D36" i="2"/>
  <c r="L39" i="2" l="1"/>
  <c r="L38" i="2"/>
  <c r="C37" i="1" l="1"/>
  <c r="D37" i="1"/>
  <c r="E37" i="1"/>
  <c r="D36" i="12"/>
  <c r="D37" i="12" s="1"/>
  <c r="E37" i="12" l="1"/>
  <c r="B37" i="1"/>
  <c r="C37" i="12"/>
  <c r="G39" i="15" l="1"/>
  <c r="F39" i="15"/>
  <c r="C39" i="15"/>
  <c r="G38" i="15"/>
  <c r="F38" i="15"/>
  <c r="C38" i="15"/>
  <c r="G36" i="15"/>
  <c r="C36" i="15"/>
  <c r="H39" i="15"/>
  <c r="B40" i="15" l="1"/>
  <c r="J39" i="15"/>
  <c r="K39" i="15"/>
  <c r="D36" i="15"/>
  <c r="H38" i="15"/>
  <c r="D39" i="15"/>
  <c r="G40" i="15"/>
  <c r="D38" i="15"/>
  <c r="K38" i="15"/>
  <c r="K36" i="15"/>
  <c r="F40" i="15"/>
  <c r="H36" i="15"/>
  <c r="C40" i="15"/>
  <c r="J36" i="15"/>
  <c r="J38" i="15"/>
  <c r="H40" i="15" l="1"/>
  <c r="D40" i="15"/>
  <c r="K40" i="15"/>
  <c r="L38" i="15"/>
  <c r="L36" i="15"/>
  <c r="J40" i="15"/>
  <c r="L39" i="15"/>
  <c r="L40" i="15" l="1"/>
  <c r="B37" i="12" l="1"/>
  <c r="O39" i="2" l="1"/>
  <c r="N39" i="2"/>
  <c r="O38" i="2"/>
  <c r="N38" i="2"/>
  <c r="O36" i="2"/>
  <c r="N36" i="2"/>
  <c r="P38" i="2" l="1"/>
  <c r="P39" i="2"/>
  <c r="O40" i="2"/>
  <c r="N40" i="2"/>
  <c r="C40" i="2"/>
  <c r="B40" i="2"/>
  <c r="P36" i="2"/>
  <c r="F40" i="2"/>
  <c r="J36" i="2"/>
  <c r="D40" i="2" l="1"/>
  <c r="K40" i="2"/>
  <c r="H40" i="2"/>
  <c r="J40" i="2"/>
  <c r="P40" i="2"/>
  <c r="L36" i="2"/>
  <c r="L40" i="2" l="1"/>
</calcChain>
</file>

<file path=xl/sharedStrings.xml><?xml version="1.0" encoding="utf-8"?>
<sst xmlns="http://schemas.openxmlformats.org/spreadsheetml/2006/main" count="961" uniqueCount="105">
  <si>
    <r>
      <t>LAPANGAN TERBANG</t>
    </r>
    <r>
      <rPr>
        <sz val="8"/>
        <rFont val="Arial"/>
        <family val="2"/>
      </rPr>
      <t xml:space="preserve"> Airports</t>
    </r>
  </si>
  <si>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</si>
  <si>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</si>
  <si>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</si>
  <si>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</si>
  <si>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</si>
  <si>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</si>
  <si>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</si>
  <si>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</si>
  <si>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</si>
  <si>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</si>
  <si>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</si>
  <si>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</si>
  <si>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</si>
  <si>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</si>
  <si>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</si>
  <si>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</si>
  <si>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</si>
  <si>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</si>
  <si>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</si>
  <si>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</si>
  <si>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</si>
  <si>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</si>
  <si>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</si>
  <si>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</si>
  <si>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</si>
  <si>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</si>
  <si>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</si>
  <si>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8"/>
        <rFont val="Arial"/>
        <family val="2"/>
      </rPr>
      <t xml:space="preserve">                         Peninsular</t>
    </r>
  </si>
  <si>
    <t xml:space="preserve">SABAH </t>
  </si>
  <si>
    <t>SARAWAK</t>
  </si>
  <si>
    <r>
      <t xml:space="preserve">SUMBER / </t>
    </r>
    <r>
      <rPr>
        <b/>
        <i/>
        <sz val="8"/>
        <rFont val="Arial"/>
        <family val="2"/>
      </rPr>
      <t>Source</t>
    </r>
    <r>
      <rPr>
        <b/>
        <sz val="8"/>
        <rFont val="Arial"/>
        <family val="2"/>
      </rPr>
      <t xml:space="preserve">      :      MALAYSIA AIRPORTS HOLDINGS BERHAD, SENAI AIRPORT TERMINAL SERVICES SDN. BHD</t>
    </r>
  </si>
  <si>
    <r>
      <t xml:space="preserve">LAPANGAN TERBANG
</t>
    </r>
    <r>
      <rPr>
        <i/>
        <sz val="8"/>
        <rFont val="Arial"/>
        <family val="2"/>
      </rPr>
      <t xml:space="preserve"> Airports</t>
    </r>
  </si>
  <si>
    <r>
      <t xml:space="preserve">JUMLAH                                     
</t>
    </r>
    <r>
      <rPr>
        <i/>
        <sz val="8"/>
        <rFont val="Arial"/>
        <family val="2"/>
      </rPr>
      <t>Total</t>
    </r>
    <r>
      <rPr>
        <b/>
        <i/>
        <sz val="8"/>
        <rFont val="Arial"/>
        <family val="2"/>
      </rPr>
      <t xml:space="preserve"> </t>
    </r>
  </si>
  <si>
    <r>
      <t>SEMENANJUNG</t>
    </r>
    <r>
      <rPr>
        <sz val="8"/>
        <rFont val="Arial"/>
        <family val="2"/>
      </rPr>
      <t xml:space="preserve">                         
</t>
    </r>
    <r>
      <rPr>
        <i/>
        <sz val="8"/>
        <rFont val="Arial"/>
        <family val="2"/>
      </rPr>
      <t>Peninsular</t>
    </r>
  </si>
  <si>
    <r>
      <t xml:space="preserve">DALAM NEGERI </t>
    </r>
    <r>
      <rPr>
        <sz val="8"/>
        <rFont val="Arial"/>
        <family val="2"/>
      </rPr>
      <t xml:space="preserve">                              
</t>
    </r>
    <r>
      <rPr>
        <i/>
        <sz val="8"/>
        <rFont val="Arial"/>
        <family val="2"/>
      </rPr>
      <t>Domestic</t>
    </r>
  </si>
  <si>
    <r>
      <t xml:space="preserve">ANTARABANGSA </t>
    </r>
    <r>
      <rPr>
        <sz val="8"/>
        <rFont val="Arial"/>
        <family val="2"/>
      </rPr>
      <t xml:space="preserve">                             </t>
    </r>
    <r>
      <rPr>
        <i/>
        <sz val="8"/>
        <rFont val="Arial"/>
        <family val="2"/>
      </rPr>
      <t xml:space="preserve"> 
International</t>
    </r>
  </si>
  <si>
    <r>
      <t>JUMLAH</t>
    </r>
    <r>
      <rPr>
        <sz val="8"/>
        <rFont val="Arial"/>
        <family val="2"/>
      </rPr>
      <t xml:space="preserve">                                                         
</t>
    </r>
    <r>
      <rPr>
        <i/>
        <sz val="8"/>
        <rFont val="Arial"/>
        <family val="2"/>
      </rPr>
      <t>Total</t>
    </r>
  </si>
  <si>
    <r>
      <t xml:space="preserve">TRANSIT                               </t>
    </r>
    <r>
      <rPr>
        <sz val="8"/>
        <rFont val="Arial"/>
        <family val="2"/>
      </rPr>
      <t xml:space="preserve">                          
</t>
    </r>
    <r>
      <rPr>
        <i/>
        <sz val="8"/>
        <rFont val="Arial"/>
        <family val="2"/>
      </rPr>
      <t>Transit</t>
    </r>
  </si>
  <si>
    <r>
      <t>KETIBAAN</t>
    </r>
    <r>
      <rPr>
        <i/>
        <sz val="8"/>
        <rFont val="Arial"/>
        <family val="2"/>
      </rPr>
      <t xml:space="preserve"> 
Arrival</t>
    </r>
  </si>
  <si>
    <r>
      <t>BERLEPAS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Departure</t>
    </r>
  </si>
  <si>
    <r>
      <t>JUMLAH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Total</t>
    </r>
  </si>
  <si>
    <r>
      <t xml:space="preserve">JUMLAH                                     
</t>
    </r>
    <r>
      <rPr>
        <i/>
        <sz val="8"/>
        <rFont val="Arial"/>
        <family val="2"/>
      </rPr>
      <t>Total</t>
    </r>
    <r>
      <rPr>
        <b/>
        <sz val="8"/>
        <rFont val="Arial"/>
        <family val="2"/>
      </rPr>
      <t xml:space="preserve"> </t>
    </r>
  </si>
  <si>
    <r>
      <t>BERJADUAL</t>
    </r>
    <r>
      <rPr>
        <i/>
        <sz val="8"/>
        <rFont val="Arial"/>
        <family val="2"/>
      </rPr>
      <t xml:space="preserve"> 
Scheduled</t>
    </r>
  </si>
  <si>
    <r>
      <t>TIDAK BERJADUAL</t>
    </r>
    <r>
      <rPr>
        <i/>
        <sz val="8"/>
        <rFont val="Arial"/>
        <family val="2"/>
      </rPr>
      <t xml:space="preserve"> 
Non Scheduled</t>
    </r>
  </si>
  <si>
    <t>LAPANGAN TERBANG</t>
  </si>
  <si>
    <t>Airport</t>
  </si>
  <si>
    <t>SUKU KETIGA</t>
  </si>
  <si>
    <t>Third Quarter</t>
  </si>
  <si>
    <r>
      <t xml:space="preserve">SUKU KETIGA     </t>
    </r>
    <r>
      <rPr>
        <sz val="8"/>
        <rFont val="Arial"/>
        <family val="2"/>
      </rPr>
      <t>Third Quarter</t>
    </r>
  </si>
  <si>
    <t>SUKU PERTAMA</t>
  </si>
  <si>
    <t>First Quarter</t>
  </si>
  <si>
    <t>SUKU KEDUA</t>
  </si>
  <si>
    <t>Second Quarter</t>
  </si>
  <si>
    <r>
      <t xml:space="preserve">SUKU KEDUA </t>
    </r>
    <r>
      <rPr>
        <sz val="8"/>
        <rFont val="Arial"/>
        <family val="2"/>
      </rPr>
      <t>Second Quarter</t>
    </r>
  </si>
  <si>
    <r>
      <t xml:space="preserve">SUKU PERTAMA </t>
    </r>
    <r>
      <rPr>
        <sz val="8"/>
        <rFont val="Arial"/>
        <family val="2"/>
      </rPr>
      <t>First Quarter</t>
    </r>
  </si>
  <si>
    <t>SUKU KEEMPAT</t>
  </si>
  <si>
    <t>Fourth Quarter</t>
  </si>
  <si>
    <r>
      <t xml:space="preserve">SUKU KEEMPAT     </t>
    </r>
    <r>
      <rPr>
        <sz val="8"/>
        <rFont val="Arial"/>
        <family val="2"/>
      </rPr>
      <t>Fourth Quarter</t>
    </r>
  </si>
  <si>
    <t>JADUAL 4.4      :      JUMLAH PENUMPANG YANG DIKENDALIKAN MENGIKUT LAPANGAN TERBANG (TIDAK TERMASUK PENUMPANG TRANSIT), MALAYSIA, 2015</t>
  </si>
  <si>
    <t>Table 4.4            :      Total Passengers Handled by Airports (Excluding Transit Passengers), Malaysia, 2015</t>
  </si>
  <si>
    <t>JADUAL 4.10      :      JUMLAH PERGERAKAN PESAWAT PERDAGANGAN YANG DIKENDALIKAN MENGIKUT LAPANGAN TERBANG, MALAYSIA, 2015</t>
  </si>
  <si>
    <t>Table 4.10            :      Total Commercial Aircraft Movements Handled by Airports, Malaysia, 2015</t>
  </si>
  <si>
    <t>JADUAL 4.5      :      JUMLAH PENUMPANG YANG DIKENDALIKAN MENGIKUT LAPANGAN TERBANG, MALAYSIA, SUKU KEEMPAT 2015</t>
  </si>
  <si>
    <t>Table 4..5           :      Total Passengers Handled by Airports, Malaysia, Fourth Quarter 2015</t>
  </si>
  <si>
    <t>JADUAL 4.11      :      JUMLAH PERGERAKKAN PESAWAT PERDAGANGAN YANG DIKENDALIKAN MENGIKUT LAPANGAN TERBANG, MALAYSIA, SUKU KEEMPAT 2015</t>
  </si>
  <si>
    <t>Table 4.11            :      Total Commercial Aircraft Movements Handled by Airports, Malaysia, Fourth Quarter 2015</t>
  </si>
  <si>
    <t>JADUAL 4.5      :      JUMLAH PENUMPANG YANG DIKENDALIKAN MENGIKUT LAPANGAN TERBANG, MALAYSIA, SUKU PERTAMA 2015</t>
  </si>
  <si>
    <t>Table 4..5           :      Total Passengers Handled by Airports, Malaysia, First Quarter 2015</t>
  </si>
  <si>
    <t>JADUAL 4.5      :      JUMLAH PENUMPANG YANG DIKENDALIKAN MENGIKUT LAPANGAN TERBANG, MALAYSIA, SUKU KEDUA 2015</t>
  </si>
  <si>
    <t>Table 4..5           :      Total Passengers Handled by Airports, Malaysia, Second Quarter 2015</t>
  </si>
  <si>
    <t>JADUAL 4.5      :      JUMLAH PENUMPANG YANG DIKENDALIKAN MENGIKUT LAPANGAN TERBANG, MALAYSIA, SUKU KETIGA 2015</t>
  </si>
  <si>
    <t>Table 4..5           :      Total Passengers Handled by Airports, Malaysia, Third Quarter 2015</t>
  </si>
  <si>
    <t>JADUAL 4.11      :      JUMLAH PERGERAKKAN PESAWAT PERDAGANGAN YANG DIKENDALIKAN MENGIKUT LAPANGAN TERBANG, MALAYSIA, SUKU PERTAMA 2015</t>
  </si>
  <si>
    <t>Table 4.11            :      Total Commercial Aircraft Movements Handled by Airports, Malaysia, First Quarter 2015</t>
  </si>
  <si>
    <t>JADUAL 4.11      :      JUMLAH PERGERAKKAN PESAWAT PERDAGANGAN YANG DIKENDALIKAN MENGIKUT LAPANGAN TERBANG, MALAYSIA, SUKU KEDUA 2015</t>
  </si>
  <si>
    <t>Table 4.11            :      Total Commercial Aircraft Movements Handled by Airports, Malaysia, Second Quarter 2015</t>
  </si>
  <si>
    <t>JADUAL 4.11      :      JUMLAH PERGERAKKAN PESAWAT PERDAGANGAN YANG DIKENDALIKAN MENGIKUT LAPANGAN TERBANG, MALAYSIA, SUKU KETIGA 2015</t>
  </si>
  <si>
    <t>Table 4.11            :      Total Commercial Aircraft Movements Handled by Airports, Malaysia, Third Quarter 2015</t>
  </si>
  <si>
    <t>JADUAL 4.6      :      JUMLAH KARGO YANG DIKENDALIKAN MENGIKUT LAPANGAN TERBANG (TIDAK TERMASUK KARGO TRANSIT), MALAYSIA, 2015</t>
  </si>
  <si>
    <t>Table 4.6            :      Total Cargo Handled by Airports (Excluding Cargo in Transit), Malaysia, 2015</t>
  </si>
  <si>
    <t>KILOGRAM</t>
  </si>
  <si>
    <t>JADUAL 4.7      :      JUMLAH KARGO YANG DIKENDALIKAN MENGIKUT LAPANGAN TERBANG, MALAYSIA, SUKU KEEMPAT 2015</t>
  </si>
  <si>
    <t>Table 4.7           :      Total Cargo Handled by Airports, Malaysia,  Fourth Quarter 2015</t>
  </si>
  <si>
    <r>
      <t>DIHANTAR</t>
    </r>
    <r>
      <rPr>
        <i/>
        <sz val="8"/>
        <rFont val="Arial"/>
        <family val="2"/>
      </rPr>
      <t xml:space="preserve"> 
Unloadedl</t>
    </r>
  </si>
  <si>
    <r>
      <t>DIANGKUT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Loaded</t>
    </r>
  </si>
  <si>
    <r>
      <t>DALAM NEGERI</t>
    </r>
    <r>
      <rPr>
        <i/>
        <sz val="8"/>
        <rFont val="Arial"/>
        <family val="2"/>
      </rPr>
      <t xml:space="preserve"> 
Domestic</t>
    </r>
  </si>
  <si>
    <r>
      <t>ANTARA-BANGSA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International</t>
    </r>
  </si>
  <si>
    <t>JADUAL 4.7      :      JUMLAH KARGO YANG DIKENDALIKAN MENGIKUT LAPANGAN TERBANG, MALAYSIA, SUKU PERTAMA 2015</t>
  </si>
  <si>
    <t>Table 4.7           :      Total Cargo Handled by Airports, Malaysia,  First Quarter 2015</t>
  </si>
  <si>
    <t>JADUAL 4.7      :      JUMLAH KARGO YANG DIKENDALIKAN MENGIKUT LAPANGAN TERBANG, MALAYSIA, SUKU KEDUA 2015</t>
  </si>
  <si>
    <t>Table 4.7           :      Total Cargo Handled by Airports, Malaysia,  Second Quarter 2015</t>
  </si>
  <si>
    <t>JADUAL 4.7      :      JUMLAH KARGO YANG DIKENDALIKAN MENGIKUT LAPANGAN TERBANG, MALAYSIA, SUKU KETIGA 2015</t>
  </si>
  <si>
    <t>Table 4.7           :      Total Cargo Handled by Airports, Malaysia,  Third Quarter 2015</t>
  </si>
  <si>
    <t>JADUAL 4.8      :      JUMLAH MEL YANG DIKENDALIKAN MENGIKUT LAPANGAN TERBANG (TIDAK TERMASUK MEL TRANSIT), MALAYSIA, 2015</t>
  </si>
  <si>
    <t>Table 4.8            :      Total Mail Handled by Airports (Excluding Mel in Transit), Malaysia, 2015</t>
  </si>
  <si>
    <r>
      <t xml:space="preserve">SUMBER / </t>
    </r>
    <r>
      <rPr>
        <b/>
        <i/>
        <sz val="8"/>
        <rFont val="Arial"/>
        <family val="2"/>
      </rPr>
      <t>Source</t>
    </r>
    <r>
      <rPr>
        <b/>
        <sz val="8"/>
        <rFont val="Arial"/>
        <family val="2"/>
      </rPr>
      <t xml:space="preserve">      :      MALAYSIA AIRPORTS HOLDINGS BERHAD</t>
    </r>
  </si>
  <si>
    <t>JADUAL 4.9      :      JUMLAH MEL YANG DIKENDALIKAN MENGIKUT LAPANGAN TERBANG, MALAYSIA, SUKU KEEMPAT 2015</t>
  </si>
  <si>
    <t>Table 4.9            :      Total Mail Handled by Airports, Malaysia, Fourth Quarter 2015</t>
  </si>
  <si>
    <t>JADUAL 4.9      :      JUMLAH MEL YANG DIKENDALIKAN MENGIKUT LAPANGAN TERBANG, MALAYSIA, SUKU PERTAMA 2015</t>
  </si>
  <si>
    <t>Table 4.9            :      Total Mail Handled by Airports, Malaysia, First Quarter 2015</t>
  </si>
  <si>
    <t>JADUAL 4.9      :      JUMLAH MEL YANG DIKENDALIKAN MENGIKUT LAPANGAN TERBANG, MALAYSIA, SUKU KEDUA 2015</t>
  </si>
  <si>
    <t>Table 4.9            :      Total Mail Handled by Airports, Malaysia, Second Quarter 2015</t>
  </si>
  <si>
    <t>JADUAL 4.9      :      JUMLAH MEL YANG DIKENDALIKAN MENGIKUT LAPANGAN TERBANG, MALAYSIA, SUKU KETIGA 2015</t>
  </si>
  <si>
    <t>Table 4.9            :      Total Mail Handled by Airports, Malaysia, Third Quarter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</si>
</sst>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.0%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2"/>
      <name val="Arial"/>
      <family val="2"/>
    </font>
    <font>
      <i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1" fillId="0" borderId="0"/>
    <xf numFmtId="43" fontId="1" fillId="0" borderId="0" applyFont="0" applyFill="0" applyBorder="0" applyProtection="0">
      <alignment vertical="center" wrapText="1"/>
    </xf>
    <xf numFmtId="165" fontId="1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4" fontId="10" fillId="0" borderId="0"/>
    <xf numFmtId="43" fontId="10" fillId="0" borderId="0" applyFont="0" applyFill="0" applyBorder="0" applyProtection="0">
      <alignment vertical="center" wrapTex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64" fontId="11" fillId="0" borderId="0"/>
    <xf numFmtId="43" fontId="11" fillId="0" borderId="0" applyFont="0" applyFill="0" applyBorder="0" applyProtection="0">
      <alignment vertical="center" wrapText="1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/>
    <xf numFmtId="0" fontId="2" fillId="3" borderId="0" xfId="0" applyFont="1" applyFill="1" applyBorder="1" applyAlignment="1">
      <alignment horizontal="left" vertical="center" wrapText="1" indent="1"/>
    </xf>
    <xf numFmtId="164" fontId="4" fillId="3" borderId="0" xfId="0" applyNumberFormat="1" applyFont="1" applyFill="1" applyBorder="1"/>
    <xf numFmtId="0" fontId="2" fillId="3" borderId="0" xfId="0" applyFont="1" applyFill="1" applyBorder="1" applyAlignment="1">
      <alignment horizontal="left" wrapText="1" indent="1"/>
    </xf>
    <xf numFmtId="41" fontId="4" fillId="3" borderId="0" xfId="0" applyNumberFormat="1" applyFont="1" applyFill="1" applyBorder="1" applyAlignment="1">
      <alignment vertical="center" wrapText="1"/>
    </xf>
    <xf numFmtId="0" fontId="6" fillId="0" borderId="0" xfId="1"/>
    <xf numFmtId="0" fontId="8" fillId="0" borderId="0" xfId="1" applyFont="1"/>
    <xf numFmtId="0" fontId="2" fillId="3" borderId="0" xfId="1" applyFont="1" applyFill="1" applyBorder="1" applyAlignment="1">
      <alignment horizontal="left" vertical="center" wrapText="1" indent="1"/>
    </xf>
    <xf numFmtId="164" fontId="4" fillId="3" borderId="0" xfId="2" applyNumberFormat="1" applyFont="1" applyFill="1" applyBorder="1" applyAlignment="1">
      <alignment vertical="center"/>
    </xf>
    <xf numFmtId="164" fontId="4" fillId="3" borderId="0" xfId="2" applyNumberFormat="1" applyFont="1" applyFill="1" applyBorder="1" applyAlignment="1">
      <alignment horizontal="right"/>
    </xf>
    <xf numFmtId="164" fontId="7" fillId="3" borderId="0" xfId="2" applyNumberFormat="1" applyFont="1" applyFill="1" applyBorder="1" applyAlignment="1">
      <alignment horizontal="right"/>
    </xf>
    <xf numFmtId="164" fontId="4" fillId="3" borderId="0" xfId="2" applyNumberFormat="1" applyFont="1" applyFill="1" applyBorder="1" applyAlignment="1"/>
    <xf numFmtId="0" fontId="2" fillId="3" borderId="0" xfId="1" applyFont="1" applyFill="1" applyBorder="1" applyAlignment="1">
      <alignment horizontal="left" wrapText="1" indent="1"/>
    </xf>
    <xf numFmtId="164" fontId="4" fillId="3" borderId="0" xfId="2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right" vertical="center" wrapText="1"/>
    </xf>
    <xf numFmtId="0" fontId="4" fillId="0" borderId="0" xfId="6"/>
    <xf numFmtId="164" fontId="0" fillId="0" borderId="0" xfId="8" applyFont="1"/>
    <xf numFmtId="3" fontId="4" fillId="3" borderId="0" xfId="2" applyNumberFormat="1" applyFont="1" applyFill="1" applyBorder="1" applyAlignment="1">
      <alignment vertical="center"/>
    </xf>
    <xf numFmtId="165" fontId="4" fillId="3" borderId="0" xfId="2" applyNumberFormat="1" applyFont="1" applyFill="1" applyBorder="1" applyAlignment="1">
      <alignment vertical="center"/>
    </xf>
    <xf numFmtId="0" fontId="0" fillId="0" borderId="0" xfId="1" applyFont="1"/>
    <xf numFmtId="164" fontId="2" fillId="3" borderId="0" xfId="2" applyNumberFormat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left" vertical="center" wrapText="1" indent="1"/>
    </xf>
    <xf numFmtId="164" fontId="2" fillId="3" borderId="1" xfId="2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 indent="1"/>
    </xf>
    <xf numFmtId="164" fontId="2" fillId="3" borderId="1" xfId="2" applyNumberFormat="1" applyFont="1" applyFill="1" applyBorder="1" applyAlignment="1">
      <alignment vertical="center" wrapText="1"/>
    </xf>
    <xf numFmtId="164" fontId="2" fillId="3" borderId="0" xfId="2" applyNumberFormat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left" vertical="center" wrapText="1" indent="1"/>
    </xf>
    <xf numFmtId="165" fontId="4" fillId="3" borderId="0" xfId="1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/>
    <xf numFmtId="164" fontId="4" fillId="3" borderId="0" xfId="0" applyNumberFormat="1" applyFont="1" applyFill="1" applyBorder="1"/>
    <xf numFmtId="0" fontId="2" fillId="3" borderId="0" xfId="0" applyFont="1" applyFill="1" applyBorder="1" applyAlignment="1">
      <alignment horizontal="left" wrapText="1" indent="1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 wrapText="1" indent="1"/>
    </xf>
    <xf numFmtId="41" fontId="4" fillId="3" borderId="0" xfId="0" applyNumberFormat="1" applyFont="1" applyFill="1" applyBorder="1" applyAlignment="1">
      <alignment vertical="center" wrapText="1"/>
    </xf>
    <xf numFmtId="165" fontId="6" fillId="0" borderId="0" xfId="1" applyNumberFormat="1"/>
    <xf numFmtId="164" fontId="0" fillId="0" borderId="0" xfId="0" applyNumberFormat="1"/>
    <xf numFmtId="41" fontId="4" fillId="3" borderId="0" xfId="28" applyFont="1" applyFill="1"/>
    <xf numFmtId="0" fontId="2" fillId="3" borderId="0" xfId="0" applyFont="1" applyFill="1" applyBorder="1" applyAlignment="1">
      <alignment horizontal="left" vertical="center" wrapText="1" indent="1"/>
    </xf>
    <xf numFmtId="0" fontId="2" fillId="3" borderId="0" xfId="1" applyFont="1" applyFill="1" applyBorder="1" applyAlignment="1">
      <alignment horizontal="left" vertical="center" wrapText="1" indent="1"/>
    </xf>
    <xf numFmtId="0" fontId="1" fillId="0" borderId="0" xfId="18"/>
    <xf numFmtId="164" fontId="4" fillId="3" borderId="0" xfId="19" applyNumberFormat="1" applyFont="1" applyFill="1" applyBorder="1" applyAlignment="1"/>
    <xf numFmtId="0" fontId="2" fillId="3" borderId="0" xfId="18" applyFont="1" applyFill="1" applyBorder="1" applyAlignment="1">
      <alignment horizontal="left" wrapText="1" indent="1"/>
    </xf>
    <xf numFmtId="164" fontId="4" fillId="3" borderId="0" xfId="19" applyNumberFormat="1" applyFont="1" applyFill="1" applyBorder="1" applyAlignment="1">
      <alignment horizontal="right"/>
    </xf>
    <xf numFmtId="164" fontId="4" fillId="3" borderId="0" xfId="19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 indent="1"/>
    </xf>
    <xf numFmtId="164" fontId="2" fillId="3" borderId="0" xfId="18" applyNumberFormat="1" applyFont="1" applyFill="1" applyBorder="1" applyAlignment="1">
      <alignment horizontal="right" vertical="center" wrapText="1"/>
    </xf>
    <xf numFmtId="164" fontId="2" fillId="3" borderId="1" xfId="19" applyNumberFormat="1" applyFont="1" applyFill="1" applyBorder="1" applyAlignment="1">
      <alignment vertical="center" wrapText="1"/>
    </xf>
    <xf numFmtId="164" fontId="2" fillId="3" borderId="0" xfId="19" applyNumberFormat="1" applyFont="1" applyFill="1" applyBorder="1" applyAlignment="1">
      <alignment vertical="center" wrapText="1"/>
    </xf>
    <xf numFmtId="0" fontId="2" fillId="3" borderId="0" xfId="18" applyFont="1" applyFill="1" applyBorder="1" applyAlignment="1">
      <alignment horizontal="left" vertical="center" wrapText="1" indent="1"/>
    </xf>
    <xf numFmtId="0" fontId="2" fillId="2" borderId="0" xfId="18" applyFont="1" applyFill="1" applyBorder="1" applyAlignment="1">
      <alignment horizontal="center" vertical="center" wrapText="1"/>
    </xf>
    <xf numFmtId="0" fontId="4" fillId="2" borderId="0" xfId="18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2" fillId="3" borderId="0" xfId="0" applyFont="1" applyFill="1" applyBorder="1" applyAlignment="1">
      <alignment horizontal="left" vertical="center" wrapText="1" indent="1"/>
    </xf>
    <xf numFmtId="0" fontId="2" fillId="2" borderId="0" xfId="18" applyFont="1" applyFill="1" applyBorder="1" applyAlignment="1">
      <alignment horizontal="center" vertical="center" wrapText="1"/>
    </xf>
    <xf numFmtId="0" fontId="4" fillId="2" borderId="0" xfId="18" applyFont="1" applyFill="1" applyBorder="1" applyAlignment="1">
      <alignment horizontal="center" vertical="center" wrapText="1"/>
    </xf>
    <xf numFmtId="0" fontId="2" fillId="3" borderId="0" xfId="18" applyFont="1" applyFill="1" applyBorder="1" applyAlignment="1">
      <alignment horizontal="left" vertical="center" wrapText="1" indent="1"/>
    </xf>
    <xf numFmtId="164" fontId="2" fillId="3" borderId="1" xfId="19" applyNumberFormat="1" applyFont="1" applyFill="1" applyBorder="1" applyAlignment="1">
      <alignment vertical="center" wrapText="1"/>
    </xf>
    <xf numFmtId="164" fontId="2" fillId="3" borderId="0" xfId="19" applyNumberFormat="1" applyFont="1" applyFill="1" applyBorder="1" applyAlignment="1">
      <alignment vertical="center" wrapText="1"/>
    </xf>
    <xf numFmtId="164" fontId="2" fillId="3" borderId="0" xfId="18" applyNumberFormat="1" applyFont="1" applyFill="1" applyBorder="1" applyAlignment="1">
      <alignment horizontal="right" vertical="center" wrapText="1"/>
    </xf>
    <xf numFmtId="0" fontId="8" fillId="0" borderId="0" xfId="18" applyFont="1"/>
    <xf numFmtId="3" fontId="4" fillId="3" borderId="0" xfId="19" applyNumberFormat="1" applyFont="1" applyFill="1" applyBorder="1" applyAlignment="1">
      <alignment vertical="center"/>
    </xf>
    <xf numFmtId="164" fontId="4" fillId="3" borderId="0" xfId="19" applyNumberFormat="1" applyFont="1" applyFill="1" applyBorder="1" applyAlignment="1">
      <alignment vertical="center"/>
    </xf>
    <xf numFmtId="164" fontId="7" fillId="3" borderId="0" xfId="19" applyNumberFormat="1" applyFont="1" applyFill="1" applyBorder="1" applyAlignment="1">
      <alignment horizontal="right"/>
    </xf>
    <xf numFmtId="0" fontId="0" fillId="0" borderId="0" xfId="18" applyFont="1"/>
    <xf numFmtId="165" fontId="4" fillId="3" borderId="0" xfId="19" applyNumberFormat="1" applyFont="1" applyFill="1" applyBorder="1" applyAlignment="1">
      <alignment vertical="center"/>
    </xf>
    <xf numFmtId="165" fontId="1" fillId="0" borderId="0" xfId="18" applyNumberFormat="1"/>
    <xf numFmtId="165" fontId="4" fillId="3" borderId="0" xfId="18" applyNumberFormat="1" applyFont="1" applyFill="1" applyBorder="1" applyAlignment="1">
      <alignment vertical="center" wrapText="1"/>
    </xf>
    <xf numFmtId="41" fontId="2" fillId="3" borderId="0" xfId="0" applyNumberFormat="1" applyFont="1" applyFill="1" applyBorder="1" applyAlignment="1">
      <alignment vertical="center" wrapText="1"/>
    </xf>
    <xf numFmtId="41" fontId="2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164" fontId="2" fillId="3" borderId="0" xfId="18" applyNumberFormat="1" applyFont="1" applyFill="1" applyBorder="1" applyAlignment="1">
      <alignment horizontal="right" vertical="center" wrapText="1"/>
    </xf>
    <xf numFmtId="0" fontId="2" fillId="3" borderId="0" xfId="18" applyFont="1" applyFill="1" applyBorder="1" applyAlignment="1">
      <alignment horizontal="left" vertical="center" wrapText="1" indent="1"/>
    </xf>
    <xf numFmtId="164" fontId="2" fillId="3" borderId="1" xfId="19" applyNumberFormat="1" applyFont="1" applyFill="1" applyBorder="1" applyAlignment="1">
      <alignment vertical="center" wrapText="1"/>
    </xf>
    <xf numFmtId="164" fontId="2" fillId="3" borderId="0" xfId="19" applyNumberFormat="1" applyFont="1" applyFill="1" applyBorder="1" applyAlignment="1">
      <alignment vertical="center" wrapText="1"/>
    </xf>
    <xf numFmtId="0" fontId="2" fillId="2" borderId="1" xfId="18" applyFont="1" applyFill="1" applyBorder="1" applyAlignment="1">
      <alignment horizontal="center" vertical="center" wrapText="1"/>
    </xf>
    <xf numFmtId="0" fontId="2" fillId="2" borderId="0" xfId="18" applyFont="1" applyFill="1" applyBorder="1" applyAlignment="1">
      <alignment horizontal="center" vertical="center" wrapText="1"/>
    </xf>
    <xf numFmtId="0" fontId="2" fillId="3" borderId="1" xfId="18" applyFont="1" applyFill="1" applyBorder="1" applyAlignment="1">
      <alignment horizontal="left" vertical="center" wrapText="1" indent="1"/>
    </xf>
    <xf numFmtId="0" fontId="2" fillId="0" borderId="0" xfId="18" applyFont="1" applyAlignment="1">
      <alignment horizontal="center"/>
    </xf>
    <xf numFmtId="0" fontId="3" fillId="0" borderId="0" xfId="18" applyFont="1" applyAlignment="1">
      <alignment horizontal="center"/>
    </xf>
    <xf numFmtId="0" fontId="4" fillId="2" borderId="0" xfId="18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2" fillId="3" borderId="0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/>
    </xf>
    <xf numFmtId="164" fontId="2" fillId="3" borderId="1" xfId="2" applyNumberFormat="1" applyFont="1" applyFill="1" applyBorder="1" applyAlignment="1">
      <alignment vertical="center" wrapText="1"/>
    </xf>
    <xf numFmtId="164" fontId="2" fillId="3" borderId="0" xfId="2" applyNumberFormat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left" vertical="center" wrapText="1" indent="1"/>
    </xf>
    <xf numFmtId="0" fontId="2" fillId="3" borderId="1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6" applyFont="1" applyAlignment="1">
      <alignment horizontal="left"/>
    </xf>
    <xf numFmtId="0" fontId="4" fillId="0" borderId="0" xfId="6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2" fillId="0" borderId="0" xfId="8" applyFont="1" applyAlignment="1">
      <alignment horizontal="center"/>
    </xf>
    <xf numFmtId="164" fontId="4" fillId="0" borderId="0" xfId="8" applyFont="1" applyAlignment="1">
      <alignment horizontal="center"/>
    </xf>
    <xf numFmtId="0" fontId="2" fillId="2" borderId="2" xfId="18" applyFont="1" applyFill="1" applyBorder="1" applyAlignment="1">
      <alignment horizontal="center" vertical="center" wrapText="1"/>
    </xf>
    <xf numFmtId="0" fontId="2" fillId="0" borderId="0" xfId="18" applyFont="1" applyAlignment="1">
      <alignment horizontal="center" vertical="center"/>
    </xf>
    <xf numFmtId="0" fontId="2" fillId="0" borderId="0" xfId="18" applyFont="1" applyAlignment="1">
      <alignment vertical="center"/>
    </xf>
    <xf numFmtId="0" fontId="4" fillId="0" borderId="0" xfId="18" applyFont="1" applyAlignment="1">
      <alignment horizontal="center" vertical="center"/>
    </xf>
    <xf numFmtId="0" fontId="4" fillId="0" borderId="0" xfId="18" applyFont="1" applyAlignment="1">
      <alignment vertical="center"/>
    </xf>
    <xf numFmtId="0" fontId="4" fillId="0" borderId="0" xfId="18" applyFont="1" applyAlignment="1">
      <alignment horizontal="center"/>
    </xf>
    <xf numFmtId="164" fontId="4" fillId="3" borderId="0" xfId="0" applyNumberFormat="1" applyFont="1" applyFill="1" applyBorder="1" applyAlignment="1"/>
    <xf numFmtId="43" fontId="0" fillId="0" borderId="0" xfId="0" applyNumberFormat="1"/>
    <xf numFmtId="164" fontId="4" fillId="3" borderId="0" xfId="0" applyNumberFormat="1" applyFont="1" applyFill="1" applyBorder="1" applyAlignment="1">
      <alignment horizontal="right"/>
    </xf>
    <xf numFmtId="41" fontId="0" fillId="0" borderId="0" xfId="0" applyNumberFormat="1"/>
    <xf numFmtId="0" fontId="4" fillId="0" borderId="0" xfId="18" applyFont="1"/>
    <xf numFmtId="0" fontId="2" fillId="0" borderId="0" xfId="18" applyFont="1" applyAlignment="1">
      <alignment horizontal="right"/>
    </xf>
    <xf numFmtId="165" fontId="4" fillId="3" borderId="0" xfId="19" applyNumberFormat="1" applyFont="1" applyFill="1" applyBorder="1" applyAlignment="1">
      <alignment horizontal="right"/>
    </xf>
    <xf numFmtId="165" fontId="7" fillId="3" borderId="0" xfId="19" applyNumberFormat="1" applyFont="1" applyFill="1" applyBorder="1" applyAlignment="1">
      <alignment horizontal="right"/>
    </xf>
    <xf numFmtId="0" fontId="12" fillId="0" borderId="0" xfId="0" applyFont="1" applyAlignment="1"/>
    <xf numFmtId="0" fontId="12" fillId="0" borderId="0" xfId="0" applyFont="1"/>
    <xf numFmtId="0" fontId="13" fillId="0" borderId="0" xfId="0" applyFont="1"/>
    <xf numFmtId="3" fontId="4" fillId="0" borderId="0" xfId="18" applyNumberFormat="1" applyFont="1"/>
    <xf numFmtId="10" fontId="4" fillId="0" borderId="0" xfId="18" applyNumberFormat="1" applyFont="1"/>
    <xf numFmtId="3" fontId="4" fillId="3" borderId="0" xfId="19" applyNumberFormat="1" applyFont="1" applyFill="1" applyBorder="1" applyAlignment="1"/>
    <xf numFmtId="3" fontId="12" fillId="0" borderId="0" xfId="0" applyNumberFormat="1" applyFont="1"/>
    <xf numFmtId="165" fontId="13" fillId="0" borderId="0" xfId="29" applyNumberFormat="1" applyFont="1"/>
    <xf numFmtId="3" fontId="4" fillId="3" borderId="0" xfId="19" applyNumberFormat="1" applyFont="1" applyFill="1" applyBorder="1" applyAlignment="1">
      <alignment horizontal="right"/>
    </xf>
    <xf numFmtId="3" fontId="12" fillId="0" borderId="0" xfId="30" applyNumberFormat="1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8" applyFont="1" applyAlignment="1">
      <alignment horizontal="right"/>
    </xf>
    <xf numFmtId="0" fontId="0" fillId="0" borderId="0" xfId="0" applyBorder="1"/>
    <xf numFmtId="164" fontId="4" fillId="0" borderId="0" xfId="29" applyNumberFormat="1" applyFont="1" applyBorder="1"/>
    <xf numFmtId="164" fontId="0" fillId="0" borderId="0" xfId="0" applyNumberFormat="1" applyBorder="1"/>
    <xf numFmtId="0" fontId="4" fillId="2" borderId="2" xfId="18" applyFont="1" applyFill="1" applyBorder="1" applyAlignment="1">
      <alignment horizontal="center" vertical="center" wrapText="1"/>
    </xf>
    <xf numFmtId="0" fontId="4" fillId="2" borderId="3" xfId="18" applyFont="1" applyFill="1" applyBorder="1" applyAlignment="1">
      <alignment horizontal="center" vertical="center" wrapText="1"/>
    </xf>
    <xf numFmtId="0" fontId="2" fillId="2" borderId="3" xfId="18" applyFont="1" applyFill="1" applyBorder="1" applyAlignment="1">
      <alignment horizontal="center" vertical="center" wrapText="1"/>
    </xf>
    <xf numFmtId="165" fontId="4" fillId="0" borderId="0" xfId="29" applyNumberFormat="1" applyFont="1" applyAlignment="1"/>
    <xf numFmtId="166" fontId="4" fillId="0" borderId="0" xfId="0" applyNumberFormat="1" applyFont="1" applyAlignment="1"/>
    <xf numFmtId="3" fontId="4" fillId="0" borderId="0" xfId="29" applyNumberFormat="1" applyFont="1" applyAlignment="1"/>
    <xf numFmtId="0" fontId="5" fillId="0" borderId="0" xfId="0" applyFont="1" applyAlignment="1"/>
    <xf numFmtId="3" fontId="5" fillId="0" borderId="0" xfId="0" applyNumberFormat="1" applyFont="1" applyAlignment="1"/>
    <xf numFmtId="166" fontId="2" fillId="0" borderId="0" xfId="0" applyNumberFormat="1" applyFont="1" applyAlignment="1"/>
    <xf numFmtId="165" fontId="15" fillId="0" borderId="0" xfId="29" applyNumberFormat="1" applyFont="1" applyAlignment="1"/>
    <xf numFmtId="165" fontId="16" fillId="0" borderId="0" xfId="29" applyNumberFormat="1" applyFont="1" applyAlignment="1"/>
    <xf numFmtId="165" fontId="3" fillId="0" borderId="0" xfId="29" applyNumberFormat="1" applyFont="1" applyAlignment="1"/>
    <xf numFmtId="165" fontId="3" fillId="0" borderId="0" xfId="29" applyNumberFormat="1" applyFont="1"/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</cellXfs>
  <cellStyles count="31">
    <cellStyle name="Comma" xfId="29" builtinId="3"/>
    <cellStyle name="Comma [0]" xfId="28" builtinId="6"/>
    <cellStyle name="Comma 2" xfId="2"/>
    <cellStyle name="Comma 2 2" xfId="19"/>
    <cellStyle name="Comma 3" xfId="4"/>
    <cellStyle name="Comma 4" xfId="7"/>
    <cellStyle name="Comma 5" xfId="9"/>
    <cellStyle name="Comma 6" xfId="12"/>
    <cellStyle name="Comma 6 2" xfId="22"/>
    <cellStyle name="Comma 7" xfId="15"/>
    <cellStyle name="Comma 7 2" xfId="25"/>
    <cellStyle name="Comma 8" xfId="17"/>
    <cellStyle name="Comma 8 2" xfId="27"/>
    <cellStyle name="Normal" xfId="0" builtinId="0"/>
    <cellStyle name="Normal 2" xfId="1"/>
    <cellStyle name="Normal 2 2" xfId="18"/>
    <cellStyle name="Normal 3" xfId="6"/>
    <cellStyle name="Normal 4" xfId="8"/>
    <cellStyle name="Normal 5" xfId="10"/>
    <cellStyle name="Normal 6" xfId="11"/>
    <cellStyle name="Normal 6 2" xfId="21"/>
    <cellStyle name="Normal 7" xfId="14"/>
    <cellStyle name="Normal 7 2" xfId="24"/>
    <cellStyle name="Normal 8" xfId="16"/>
    <cellStyle name="Normal 8 2" xfId="26"/>
    <cellStyle name="Normal_C" xfId="30"/>
    <cellStyle name="Percent 2" xfId="3"/>
    <cellStyle name="Percent 2 2" xfId="20"/>
    <cellStyle name="Percent 3" xfId="5"/>
    <cellStyle name="Percent 4" xfId="13"/>
    <cellStyle name="Percent 4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F6" sqref="F6:F33"/>
    </sheetView>
  </sheetViews>
  <sheetFormatPr defaultRowHeight="12" customHeight="1" x14ac:dyDescent="0.2"/>
  <cols>
    <col min="1" max="1" width="19" style="34" customWidth="1"/>
    <col min="2" max="5" width="15.42578125" style="34" customWidth="1"/>
    <col min="6" max="6" width="11.28515625" style="34" bestFit="1" customWidth="1"/>
    <col min="7" max="10" width="9.85546875" style="34" bestFit="1" customWidth="1"/>
    <col min="11" max="11" width="9.85546875" style="34" customWidth="1"/>
    <col min="12" max="12" width="9.85546875" style="34" bestFit="1" customWidth="1"/>
    <col min="13" max="16384" width="9.140625" style="34"/>
  </cols>
  <sheetData>
    <row r="1" spans="1:14" ht="12" customHeight="1" x14ac:dyDescent="0.2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12" customHeight="1" x14ac:dyDescent="0.2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4" ht="12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ht="12" customHeight="1" x14ac:dyDescent="0.2">
      <c r="A4" s="41" t="s">
        <v>45</v>
      </c>
      <c r="B4" s="41" t="s">
        <v>50</v>
      </c>
      <c r="C4" s="41" t="s">
        <v>52</v>
      </c>
      <c r="D4" s="41" t="s">
        <v>47</v>
      </c>
      <c r="E4" s="41" t="s">
        <v>56</v>
      </c>
      <c r="F4" s="43"/>
      <c r="G4" s="43"/>
      <c r="H4" s="43"/>
      <c r="I4" s="43"/>
      <c r="J4" s="43"/>
      <c r="K4" s="43"/>
      <c r="L4" s="43"/>
      <c r="M4" s="43"/>
      <c r="N4" s="43"/>
    </row>
    <row r="5" spans="1:14" ht="12" customHeight="1" x14ac:dyDescent="0.2">
      <c r="A5" s="42" t="s">
        <v>46</v>
      </c>
      <c r="B5" s="42" t="s">
        <v>51</v>
      </c>
      <c r="C5" s="42" t="s">
        <v>53</v>
      </c>
      <c r="D5" s="42" t="s">
        <v>48</v>
      </c>
      <c r="E5" s="42" t="s">
        <v>57</v>
      </c>
      <c r="L5" s="36"/>
      <c r="M5" s="36"/>
      <c r="N5" s="36"/>
    </row>
    <row r="6" spans="1:14" ht="13.5" customHeight="1" x14ac:dyDescent="0.2">
      <c r="A6" s="44" t="s">
        <v>1</v>
      </c>
      <c r="B6" s="38">
        <v>11902750</v>
      </c>
      <c r="C6" s="38">
        <v>11994651</v>
      </c>
      <c r="D6" s="38">
        <v>12152737</v>
      </c>
      <c r="E6" s="38">
        <v>12567088</v>
      </c>
      <c r="F6" s="47"/>
    </row>
    <row r="7" spans="1:14" ht="13.5" customHeight="1" x14ac:dyDescent="0.2">
      <c r="A7" s="44" t="s">
        <v>12</v>
      </c>
      <c r="B7" s="38">
        <v>742867</v>
      </c>
      <c r="C7" s="38">
        <v>776269</v>
      </c>
      <c r="D7" s="38">
        <v>777975</v>
      </c>
      <c r="E7" s="38">
        <v>761969</v>
      </c>
      <c r="F7" s="47"/>
    </row>
    <row r="8" spans="1:14" ht="13.5" customHeight="1" x14ac:dyDescent="0.2">
      <c r="A8" s="44" t="s">
        <v>2</v>
      </c>
      <c r="B8" s="38">
        <v>1496356</v>
      </c>
      <c r="C8" s="38">
        <v>1568328</v>
      </c>
      <c r="D8" s="38">
        <v>1574375</v>
      </c>
      <c r="E8" s="38">
        <v>1612896</v>
      </c>
      <c r="F8" s="47"/>
    </row>
    <row r="9" spans="1:14" ht="13.5" customHeight="1" x14ac:dyDescent="0.2">
      <c r="A9" s="39" t="s">
        <v>3</v>
      </c>
      <c r="B9" s="38">
        <v>1595278</v>
      </c>
      <c r="C9" s="38">
        <v>1653890</v>
      </c>
      <c r="D9" s="38">
        <v>1661823</v>
      </c>
      <c r="E9" s="38">
        <v>1657380</v>
      </c>
      <c r="F9" s="47"/>
    </row>
    <row r="10" spans="1:14" ht="13.5" customHeight="1" x14ac:dyDescent="0.2">
      <c r="A10" s="44" t="s">
        <v>4</v>
      </c>
      <c r="B10" s="38">
        <v>1133465</v>
      </c>
      <c r="C10" s="38">
        <v>1238822</v>
      </c>
      <c r="D10" s="38">
        <v>1160691</v>
      </c>
      <c r="E10" s="38">
        <v>1225111</v>
      </c>
      <c r="F10" s="47"/>
    </row>
    <row r="11" spans="1:14" ht="13.5" customHeight="1" x14ac:dyDescent="0.2">
      <c r="A11" s="44" t="s">
        <v>5</v>
      </c>
      <c r="B11" s="38">
        <v>586511</v>
      </c>
      <c r="C11" s="38">
        <v>535246</v>
      </c>
      <c r="D11" s="38">
        <v>605267</v>
      </c>
      <c r="E11" s="38">
        <v>609153</v>
      </c>
      <c r="F11" s="47"/>
    </row>
    <row r="12" spans="1:14" ht="13.5" customHeight="1" x14ac:dyDescent="0.2">
      <c r="A12" s="50" t="s">
        <v>6</v>
      </c>
      <c r="B12" s="38">
        <v>623349</v>
      </c>
      <c r="C12" s="38">
        <v>632677</v>
      </c>
      <c r="D12" s="38">
        <v>643932</v>
      </c>
      <c r="E12" s="38">
        <v>682008</v>
      </c>
      <c r="F12" s="47"/>
    </row>
    <row r="13" spans="1:14" ht="13.5" customHeight="1" x14ac:dyDescent="0.2">
      <c r="A13" s="44" t="s">
        <v>7</v>
      </c>
      <c r="B13" s="38">
        <v>477566</v>
      </c>
      <c r="C13" s="38">
        <v>538926</v>
      </c>
      <c r="D13" s="38">
        <v>534755</v>
      </c>
      <c r="E13" s="38">
        <v>512498</v>
      </c>
      <c r="F13" s="47"/>
    </row>
    <row r="14" spans="1:14" ht="13.5" customHeight="1" x14ac:dyDescent="0.2">
      <c r="A14" s="44" t="s">
        <v>8</v>
      </c>
      <c r="B14" s="38">
        <v>38203</v>
      </c>
      <c r="C14" s="38">
        <v>45098</v>
      </c>
      <c r="D14" s="38">
        <v>63020</v>
      </c>
      <c r="E14" s="38">
        <v>76285</v>
      </c>
      <c r="F14" s="47"/>
    </row>
    <row r="15" spans="1:14" ht="13.5" customHeight="1" x14ac:dyDescent="0.2">
      <c r="A15" s="44" t="s">
        <v>9</v>
      </c>
      <c r="B15" s="38">
        <v>189610</v>
      </c>
      <c r="C15" s="38">
        <v>234063</v>
      </c>
      <c r="D15" s="38">
        <v>232716</v>
      </c>
      <c r="E15" s="38">
        <v>200850</v>
      </c>
      <c r="F15" s="47"/>
    </row>
    <row r="16" spans="1:14" ht="13.5" customHeight="1" x14ac:dyDescent="0.2">
      <c r="A16" s="44" t="s">
        <v>10</v>
      </c>
      <c r="B16" s="38">
        <v>173067</v>
      </c>
      <c r="C16" s="38">
        <v>181802</v>
      </c>
      <c r="D16" s="38">
        <v>176347</v>
      </c>
      <c r="E16" s="38">
        <v>187813</v>
      </c>
      <c r="F16" s="47"/>
    </row>
    <row r="17" spans="1:6" ht="13.5" customHeight="1" x14ac:dyDescent="0.2">
      <c r="A17" s="39" t="s">
        <v>11</v>
      </c>
      <c r="B17" s="38">
        <v>20139</v>
      </c>
      <c r="C17" s="38">
        <v>22614</v>
      </c>
      <c r="D17" s="38">
        <v>19049</v>
      </c>
      <c r="E17" s="38">
        <v>7908</v>
      </c>
      <c r="F17" s="47"/>
    </row>
    <row r="18" spans="1:6" ht="13.5" customHeight="1" x14ac:dyDescent="0.2">
      <c r="A18" s="39" t="s">
        <v>13</v>
      </c>
      <c r="B18" s="38">
        <v>77307</v>
      </c>
      <c r="C18" s="38">
        <v>75035</v>
      </c>
      <c r="D18" s="38">
        <v>75163</v>
      </c>
      <c r="E18" s="38">
        <v>64604</v>
      </c>
      <c r="F18" s="47"/>
    </row>
    <row r="19" spans="1:6" ht="13.5" customHeight="1" x14ac:dyDescent="0.2">
      <c r="A19" s="44" t="s">
        <v>14</v>
      </c>
      <c r="B19" s="38">
        <v>0</v>
      </c>
      <c r="C19" s="38">
        <v>0</v>
      </c>
      <c r="D19" s="38">
        <v>0</v>
      </c>
      <c r="E19" s="38">
        <v>0</v>
      </c>
      <c r="F19" s="47"/>
    </row>
    <row r="20" spans="1:6" ht="13.5" customHeight="1" x14ac:dyDescent="0.2">
      <c r="A20" s="44" t="s">
        <v>15</v>
      </c>
      <c r="B20" s="38">
        <v>0</v>
      </c>
      <c r="C20" s="38">
        <v>0</v>
      </c>
      <c r="D20" s="38">
        <v>0</v>
      </c>
      <c r="E20" s="38">
        <v>0</v>
      </c>
      <c r="F20" s="47"/>
    </row>
    <row r="21" spans="1:6" ht="13.5" customHeight="1" x14ac:dyDescent="0.2">
      <c r="A21" s="44" t="s">
        <v>16</v>
      </c>
      <c r="B21" s="45">
        <v>0</v>
      </c>
      <c r="C21" s="45">
        <v>0</v>
      </c>
      <c r="D21" s="38">
        <v>0</v>
      </c>
      <c r="E21" s="45">
        <v>0</v>
      </c>
      <c r="F21" s="47"/>
    </row>
    <row r="22" spans="1:6" ht="13.5" customHeight="1" x14ac:dyDescent="0.2">
      <c r="A22" s="44" t="s">
        <v>17</v>
      </c>
      <c r="B22" s="38">
        <v>161688</v>
      </c>
      <c r="C22" s="38">
        <v>168598</v>
      </c>
      <c r="D22" s="45">
        <v>155392</v>
      </c>
      <c r="E22" s="38">
        <v>156168</v>
      </c>
      <c r="F22" s="47"/>
    </row>
    <row r="23" spans="1:6" ht="13.5" customHeight="1" x14ac:dyDescent="0.2">
      <c r="A23" s="44" t="s">
        <v>18</v>
      </c>
      <c r="B23" s="38">
        <v>37458</v>
      </c>
      <c r="C23" s="38">
        <v>36311</v>
      </c>
      <c r="D23" s="38">
        <v>36453</v>
      </c>
      <c r="E23" s="38">
        <v>33432</v>
      </c>
      <c r="F23" s="47"/>
    </row>
    <row r="24" spans="1:6" ht="13.5" customHeight="1" x14ac:dyDescent="0.2">
      <c r="A24" s="44" t="s">
        <v>19</v>
      </c>
      <c r="B24" s="38">
        <v>206999</v>
      </c>
      <c r="C24" s="38">
        <v>210999</v>
      </c>
      <c r="D24" s="38">
        <v>214993</v>
      </c>
      <c r="E24" s="38">
        <v>204777</v>
      </c>
      <c r="F24" s="47"/>
    </row>
    <row r="25" spans="1:6" ht="13.5" customHeight="1" x14ac:dyDescent="0.2">
      <c r="A25" s="44" t="s">
        <v>20</v>
      </c>
      <c r="B25" s="38">
        <v>290561</v>
      </c>
      <c r="C25" s="38">
        <v>304870</v>
      </c>
      <c r="D25" s="38">
        <v>308490</v>
      </c>
      <c r="E25" s="38">
        <v>299871</v>
      </c>
      <c r="F25" s="47"/>
    </row>
    <row r="26" spans="1:6" ht="13.5" customHeight="1" x14ac:dyDescent="0.2">
      <c r="A26" s="44" t="s">
        <v>21</v>
      </c>
      <c r="B26" s="38">
        <v>190808</v>
      </c>
      <c r="C26" s="38">
        <v>203498</v>
      </c>
      <c r="D26" s="38">
        <v>186384</v>
      </c>
      <c r="E26" s="38">
        <v>198723</v>
      </c>
      <c r="F26" s="47"/>
    </row>
    <row r="27" spans="1:6" ht="13.5" customHeight="1" x14ac:dyDescent="0.2">
      <c r="A27" s="44" t="s">
        <v>22</v>
      </c>
      <c r="B27" s="38">
        <v>559558</v>
      </c>
      <c r="C27" s="38">
        <v>576024</v>
      </c>
      <c r="D27" s="38">
        <v>546014</v>
      </c>
      <c r="E27" s="38">
        <v>560317</v>
      </c>
      <c r="F27" s="47"/>
    </row>
    <row r="28" spans="1:6" ht="13.5" customHeight="1" x14ac:dyDescent="0.2">
      <c r="A28" s="44" t="s">
        <v>23</v>
      </c>
      <c r="B28" s="38">
        <v>355342</v>
      </c>
      <c r="C28" s="38">
        <v>383979</v>
      </c>
      <c r="D28" s="38">
        <v>344494</v>
      </c>
      <c r="E28" s="38">
        <v>354687</v>
      </c>
      <c r="F28" s="47"/>
    </row>
    <row r="29" spans="1:6" ht="13.5" customHeight="1" x14ac:dyDescent="0.2">
      <c r="A29" s="44" t="s">
        <v>24</v>
      </c>
      <c r="B29" s="38">
        <v>10358</v>
      </c>
      <c r="C29" s="38">
        <v>12068</v>
      </c>
      <c r="D29" s="38">
        <v>17351</v>
      </c>
      <c r="E29" s="38">
        <v>11610</v>
      </c>
      <c r="F29" s="47"/>
    </row>
    <row r="30" spans="1:6" ht="13.5" customHeight="1" x14ac:dyDescent="0.2">
      <c r="A30" s="44" t="s">
        <v>25</v>
      </c>
      <c r="B30" s="38">
        <v>14770</v>
      </c>
      <c r="C30" s="38">
        <v>15386</v>
      </c>
      <c r="D30" s="38">
        <v>13913</v>
      </c>
      <c r="E30" s="38">
        <v>14231</v>
      </c>
      <c r="F30" s="47"/>
    </row>
    <row r="31" spans="1:6" ht="13.5" customHeight="1" x14ac:dyDescent="0.2">
      <c r="A31" s="44" t="s">
        <v>26</v>
      </c>
      <c r="B31" s="38">
        <v>833</v>
      </c>
      <c r="C31" s="38">
        <v>904</v>
      </c>
      <c r="D31" s="38">
        <v>993</v>
      </c>
      <c r="E31" s="38">
        <v>1277</v>
      </c>
      <c r="F31" s="47"/>
    </row>
    <row r="32" spans="1:6" ht="13.5" customHeight="1" x14ac:dyDescent="0.2">
      <c r="A32" s="44" t="s">
        <v>27</v>
      </c>
      <c r="B32" s="38">
        <v>34518</v>
      </c>
      <c r="C32" s="38">
        <v>38838</v>
      </c>
      <c r="D32" s="38">
        <v>39084</v>
      </c>
      <c r="E32" s="38">
        <v>37900</v>
      </c>
      <c r="F32" s="47"/>
    </row>
    <row r="33" spans="1:13" ht="13.5" customHeight="1" x14ac:dyDescent="0.2">
      <c r="A33" s="84" t="s">
        <v>34</v>
      </c>
      <c r="B33" s="80">
        <f>SUM(B6:B8)+SUM(B11:B21)</f>
        <v>16327725</v>
      </c>
      <c r="C33" s="80">
        <f>SUM(C6:C8)+SUM(C11:C21)</f>
        <v>16604709</v>
      </c>
      <c r="D33" s="80">
        <f>SUM(D6:D8)+SUM(D11:D21)</f>
        <v>16855336</v>
      </c>
      <c r="E33" s="80">
        <f>SUM(E6:E8)+SUM(E11:E21)</f>
        <v>17283072</v>
      </c>
    </row>
    <row r="34" spans="1:13" ht="13.5" customHeight="1" x14ac:dyDescent="0.2">
      <c r="A34" s="83"/>
      <c r="B34" s="79"/>
      <c r="C34" s="79"/>
      <c r="D34" s="79"/>
      <c r="E34" s="79"/>
    </row>
    <row r="35" spans="1:13" ht="13.5" customHeight="1" x14ac:dyDescent="0.2">
      <c r="A35" s="44" t="s">
        <v>29</v>
      </c>
      <c r="B35" s="45">
        <f>B9+SUM(B22:B25)+B31</f>
        <v>2292817</v>
      </c>
      <c r="C35" s="45">
        <f>C9+SUM(C22:C25)+C31</f>
        <v>2375572</v>
      </c>
      <c r="D35" s="45">
        <f>D9+SUM(D22:D25)+D31</f>
        <v>2378144</v>
      </c>
      <c r="E35" s="45">
        <f>E9+SUM(E22:E25)+E31</f>
        <v>2352905</v>
      </c>
    </row>
    <row r="36" spans="1:13" ht="13.5" customHeight="1" x14ac:dyDescent="0.2">
      <c r="A36" s="44" t="s">
        <v>30</v>
      </c>
      <c r="B36" s="45">
        <f>B10+SUM(B26:B30)+B32</f>
        <v>2298819</v>
      </c>
      <c r="C36" s="45">
        <f>C10+SUM(C26:C30)+C32</f>
        <v>2468615</v>
      </c>
      <c r="D36" s="45">
        <f>D10+SUM(D26:D30)+D32</f>
        <v>2307931</v>
      </c>
      <c r="E36" s="45">
        <f>E10+SUM(E26:E30)+E32</f>
        <v>2402579</v>
      </c>
    </row>
    <row r="37" spans="1:13" ht="13.5" customHeight="1" x14ac:dyDescent="0.2">
      <c r="A37" s="83" t="s">
        <v>33</v>
      </c>
      <c r="B37" s="79">
        <f t="shared" ref="B37:D37" si="0">SUM(B33:B36)</f>
        <v>20919361</v>
      </c>
      <c r="C37" s="79">
        <f t="shared" si="0"/>
        <v>21448896</v>
      </c>
      <c r="D37" s="79">
        <f t="shared" si="0"/>
        <v>21541411</v>
      </c>
      <c r="E37" s="79">
        <f t="shared" ref="E37" si="1">SUM(E33:E36)</f>
        <v>22038556</v>
      </c>
    </row>
    <row r="38" spans="1:13" ht="13.5" customHeight="1" x14ac:dyDescent="0.2">
      <c r="A38" s="83"/>
      <c r="B38" s="79"/>
      <c r="C38" s="79"/>
      <c r="D38" s="79"/>
      <c r="E38" s="79"/>
      <c r="G38" s="40"/>
    </row>
    <row r="39" spans="1:13" ht="12" customHeight="1" x14ac:dyDescent="0.2">
      <c r="A39" s="35"/>
    </row>
    <row r="40" spans="1:13" ht="12" customHeight="1" x14ac:dyDescent="0.2">
      <c r="A40" s="35" t="s">
        <v>31</v>
      </c>
    </row>
    <row r="43" spans="1:13" ht="12" customHeight="1" x14ac:dyDescent="0.2">
      <c r="M43" s="37"/>
    </row>
    <row r="44" spans="1:13" ht="12" customHeight="1" x14ac:dyDescent="0.2">
      <c r="M44" s="37"/>
    </row>
    <row r="45" spans="1:13" ht="12" customHeight="1" x14ac:dyDescent="0.2">
      <c r="M45" s="37"/>
    </row>
    <row r="46" spans="1:13" ht="12" customHeight="1" x14ac:dyDescent="0.2">
      <c r="M46" s="37"/>
    </row>
    <row r="47" spans="1:13" ht="12" customHeight="1" x14ac:dyDescent="0.2">
      <c r="M47" s="37"/>
    </row>
    <row r="48" spans="1:13" ht="12" customHeight="1" x14ac:dyDescent="0.2">
      <c r="M48" s="37"/>
    </row>
    <row r="49" spans="13:13" ht="12" customHeight="1" x14ac:dyDescent="0.2">
      <c r="M49" s="37"/>
    </row>
    <row r="50" spans="13:13" ht="12" customHeight="1" x14ac:dyDescent="0.2">
      <c r="M50" s="37"/>
    </row>
  </sheetData>
  <mergeCells count="12">
    <mergeCell ref="B37:B38"/>
    <mergeCell ref="C37:C38"/>
    <mergeCell ref="E33:E34"/>
    <mergeCell ref="E37:E38"/>
    <mergeCell ref="A1:L1"/>
    <mergeCell ref="A2:L2"/>
    <mergeCell ref="A37:A38"/>
    <mergeCell ref="A33:A34"/>
    <mergeCell ref="D37:D38"/>
    <mergeCell ref="D33:D34"/>
    <mergeCell ref="B33:B34"/>
    <mergeCell ref="C33:C34"/>
  </mergeCells>
  <pageMargins left="0.55118110236220474" right="0.35433070866141736" top="0.78740157480314965" bottom="0.39370078740157483" header="0.51181102362204722" footer="0.31496062992125984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workbookViewId="0">
      <selection activeCell="G22" sqref="G22"/>
    </sheetView>
  </sheetViews>
  <sheetFormatPr defaultRowHeight="12.75" x14ac:dyDescent="0.2"/>
  <cols>
    <col min="1" max="1" width="18.7109375" style="51" customWidth="1"/>
    <col min="2" max="2" width="10.42578125" style="51" customWidth="1"/>
    <col min="3" max="3" width="10.140625" style="51" customWidth="1"/>
    <col min="4" max="4" width="10.28515625" style="51" customWidth="1"/>
    <col min="5" max="5" width="1.28515625" style="51" customWidth="1"/>
    <col min="6" max="7" width="10.7109375" style="51" customWidth="1"/>
    <col min="8" max="8" width="11.85546875" style="51" customWidth="1"/>
    <col min="9" max="9" width="1.28515625" style="51" customWidth="1"/>
    <col min="10" max="10" width="10.42578125" style="51" customWidth="1"/>
    <col min="11" max="11" width="10.5703125" style="51" customWidth="1"/>
    <col min="12" max="12" width="11" style="51" customWidth="1"/>
    <col min="13" max="13" width="1.28515625" style="51" customWidth="1"/>
    <col min="14" max="14" width="9.7109375" style="51" customWidth="1"/>
    <col min="15" max="15" width="10.7109375" style="51" customWidth="1"/>
    <col min="16" max="16" width="12.42578125" style="51" customWidth="1"/>
    <col min="17" max="17" width="0.85546875" style="51" customWidth="1"/>
    <col min="18" max="18" width="15.5703125" style="51" customWidth="1"/>
    <col min="19" max="19" width="9.140625" style="121"/>
    <col min="20" max="22" width="9.28515625" style="121" bestFit="1" customWidth="1"/>
    <col min="23" max="23" width="9.140625" style="121"/>
    <col min="24" max="25" width="9.28515625" style="121" bestFit="1" customWidth="1"/>
    <col min="26" max="26" width="9.5703125" style="121" bestFit="1" customWidth="1"/>
    <col min="27" max="27" width="9.140625" style="121"/>
    <col min="28" max="29" width="9.5703125" style="121" bestFit="1" customWidth="1"/>
    <col min="30" max="30" width="9.28515625" style="121" bestFit="1" customWidth="1"/>
    <col min="31" max="31" width="9.140625" style="121"/>
    <col min="32" max="34" width="9.28515625" style="121" bestFit="1" customWidth="1"/>
    <col min="35" max="35" width="9.140625" style="121"/>
    <col min="36" max="16384" width="9.140625" style="51"/>
  </cols>
  <sheetData>
    <row r="1" spans="1:34" s="51" customFormat="1" x14ac:dyDescent="0.2">
      <c r="A1" s="92" t="s">
        <v>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s="51" customFormat="1" x14ac:dyDescent="0.2">
      <c r="A2" s="93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s="51" customFormat="1" ht="12.6" customHeight="1" x14ac:dyDescent="0.2">
      <c r="P3" s="122" t="s">
        <v>81</v>
      </c>
      <c r="Q3" s="122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</row>
    <row r="4" spans="1:34" s="51" customFormat="1" ht="12.6" customHeight="1" x14ac:dyDescent="0.2">
      <c r="A4" s="90" t="s">
        <v>0</v>
      </c>
      <c r="B4" s="90" t="s">
        <v>35</v>
      </c>
      <c r="C4" s="94"/>
      <c r="D4" s="94"/>
      <c r="E4" s="66"/>
      <c r="F4" s="90" t="s">
        <v>36</v>
      </c>
      <c r="G4" s="94"/>
      <c r="H4" s="94"/>
      <c r="I4" s="66"/>
      <c r="J4" s="90" t="s">
        <v>37</v>
      </c>
      <c r="K4" s="94"/>
      <c r="L4" s="94"/>
      <c r="M4" s="66"/>
      <c r="N4" s="90" t="s">
        <v>38</v>
      </c>
      <c r="O4" s="90"/>
      <c r="P4" s="90"/>
      <c r="Q4" s="65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s="51" customFormat="1" ht="12.6" customHeight="1" x14ac:dyDescent="0.2">
      <c r="A5" s="90"/>
      <c r="B5" s="94"/>
      <c r="C5" s="94"/>
      <c r="D5" s="94"/>
      <c r="E5" s="66"/>
      <c r="F5" s="94"/>
      <c r="G5" s="94"/>
      <c r="H5" s="94"/>
      <c r="I5" s="66"/>
      <c r="J5" s="94"/>
      <c r="K5" s="94"/>
      <c r="L5" s="94"/>
      <c r="M5" s="66"/>
      <c r="N5" s="90"/>
      <c r="O5" s="90"/>
      <c r="P5" s="90"/>
      <c r="Q5" s="65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s="51" customFormat="1" ht="12.6" customHeight="1" x14ac:dyDescent="0.2">
      <c r="A6" s="90"/>
      <c r="B6" s="89" t="s">
        <v>84</v>
      </c>
      <c r="C6" s="89" t="s">
        <v>85</v>
      </c>
      <c r="D6" s="89" t="s">
        <v>41</v>
      </c>
      <c r="E6" s="65"/>
      <c r="F6" s="89" t="s">
        <v>84</v>
      </c>
      <c r="G6" s="89" t="s">
        <v>85</v>
      </c>
      <c r="H6" s="89" t="s">
        <v>41</v>
      </c>
      <c r="I6" s="65"/>
      <c r="J6" s="89" t="s">
        <v>84</v>
      </c>
      <c r="K6" s="89" t="s">
        <v>85</v>
      </c>
      <c r="L6" s="89" t="s">
        <v>41</v>
      </c>
      <c r="M6" s="65"/>
      <c r="N6" s="89" t="s">
        <v>86</v>
      </c>
      <c r="O6" s="89" t="s">
        <v>87</v>
      </c>
      <c r="P6" s="89" t="s">
        <v>41</v>
      </c>
      <c r="Q6" s="65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51" customFormat="1" ht="12.6" customHeight="1" x14ac:dyDescent="0.2">
      <c r="A7" s="90"/>
      <c r="B7" s="90"/>
      <c r="C7" s="90"/>
      <c r="D7" s="90"/>
      <c r="E7" s="65"/>
      <c r="F7" s="90"/>
      <c r="G7" s="90"/>
      <c r="H7" s="90"/>
      <c r="I7" s="65"/>
      <c r="J7" s="90"/>
      <c r="K7" s="90"/>
      <c r="L7" s="90"/>
      <c r="M7" s="65"/>
      <c r="N7" s="90"/>
      <c r="O7" s="90"/>
      <c r="P7" s="90"/>
      <c r="Q7" s="65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51" customFormat="1" ht="12.6" customHeight="1" x14ac:dyDescent="0.2">
      <c r="A8" s="90"/>
      <c r="B8" s="90"/>
      <c r="C8" s="90"/>
      <c r="D8" s="90"/>
      <c r="E8" s="65"/>
      <c r="F8" s="90"/>
      <c r="G8" s="90"/>
      <c r="H8" s="90"/>
      <c r="I8" s="65"/>
      <c r="J8" s="90"/>
      <c r="K8" s="90"/>
      <c r="L8" s="90"/>
      <c r="M8" s="65"/>
      <c r="N8" s="90"/>
      <c r="O8" s="90"/>
      <c r="P8" s="90"/>
      <c r="Q8" s="65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51" customFormat="1" ht="13.5" customHeight="1" x14ac:dyDescent="0.3">
      <c r="A9" s="67" t="s">
        <v>1</v>
      </c>
      <c r="B9" s="76">
        <v>8265172</v>
      </c>
      <c r="C9" s="76">
        <v>15148980</v>
      </c>
      <c r="D9" s="76">
        <f>C9+B9</f>
        <v>23414152</v>
      </c>
      <c r="E9" s="76"/>
      <c r="F9" s="76">
        <v>79565865</v>
      </c>
      <c r="G9" s="76">
        <v>73147130</v>
      </c>
      <c r="H9" s="76">
        <f>G9+F9</f>
        <v>152712995</v>
      </c>
      <c r="I9" s="76"/>
      <c r="J9" s="123">
        <v>87831037</v>
      </c>
      <c r="K9" s="124">
        <v>88296110</v>
      </c>
      <c r="L9" s="123">
        <f>K9+J9</f>
        <v>176127147</v>
      </c>
      <c r="M9" s="54"/>
      <c r="N9" s="52">
        <v>0</v>
      </c>
      <c r="O9" s="52">
        <v>0</v>
      </c>
      <c r="P9" s="52">
        <v>0</v>
      </c>
      <c r="Q9" s="52"/>
      <c r="R9" s="125"/>
      <c r="S9" s="126"/>
      <c r="T9" s="126"/>
      <c r="U9" s="127"/>
      <c r="V9" s="121"/>
      <c r="W9" s="121"/>
      <c r="X9" s="121"/>
      <c r="Y9" s="121"/>
      <c r="Z9" s="121"/>
      <c r="AA9" s="121"/>
      <c r="AB9" s="128"/>
      <c r="AC9" s="128"/>
      <c r="AD9" s="129"/>
      <c r="AE9" s="121"/>
      <c r="AF9" s="121"/>
      <c r="AG9" s="121"/>
      <c r="AH9" s="121"/>
    </row>
    <row r="10" spans="1:34" s="51" customFormat="1" ht="13.5" customHeight="1" x14ac:dyDescent="0.3">
      <c r="A10" s="67" t="s">
        <v>2</v>
      </c>
      <c r="B10" s="76">
        <v>3299687</v>
      </c>
      <c r="C10" s="76">
        <v>1573615</v>
      </c>
      <c r="D10" s="76">
        <f t="shared" ref="D10:D35" si="0">C10+B10</f>
        <v>4873302</v>
      </c>
      <c r="E10" s="76"/>
      <c r="F10" s="76">
        <v>11206534</v>
      </c>
      <c r="G10" s="76">
        <v>11738946</v>
      </c>
      <c r="H10" s="76">
        <f t="shared" ref="H10:H35" si="1">G10+F10</f>
        <v>22945480</v>
      </c>
      <c r="I10" s="76"/>
      <c r="J10" s="123">
        <v>14506221</v>
      </c>
      <c r="K10" s="124">
        <v>13312561</v>
      </c>
      <c r="L10" s="123">
        <f t="shared" ref="L10:L35" si="2">K10+J10</f>
        <v>27818782</v>
      </c>
      <c r="M10" s="54"/>
      <c r="N10" s="52">
        <v>1101021</v>
      </c>
      <c r="O10" s="130">
        <v>3289560</v>
      </c>
      <c r="P10" s="52">
        <f>O10+N10</f>
        <v>4390581</v>
      </c>
      <c r="Q10" s="52"/>
      <c r="R10" s="125"/>
      <c r="S10" s="131"/>
      <c r="T10" s="131"/>
      <c r="U10" s="132"/>
      <c r="V10" s="121"/>
      <c r="W10" s="121"/>
      <c r="X10" s="121"/>
      <c r="Y10" s="121"/>
      <c r="Z10" s="121"/>
      <c r="AA10" s="121"/>
      <c r="AB10" s="128"/>
      <c r="AC10" s="128"/>
      <c r="AD10" s="129"/>
      <c r="AE10" s="121"/>
      <c r="AF10" s="128"/>
      <c r="AG10" s="128"/>
      <c r="AH10" s="128"/>
    </row>
    <row r="11" spans="1:34" s="51" customFormat="1" ht="13.5" customHeight="1" x14ac:dyDescent="0.3">
      <c r="A11" s="67" t="s">
        <v>3</v>
      </c>
      <c r="B11" s="76">
        <v>3608876</v>
      </c>
      <c r="C11" s="76">
        <v>2175021</v>
      </c>
      <c r="D11" s="76">
        <f t="shared" si="0"/>
        <v>5783897</v>
      </c>
      <c r="E11" s="76"/>
      <c r="F11" s="76">
        <v>141539</v>
      </c>
      <c r="G11" s="76">
        <v>180316</v>
      </c>
      <c r="H11" s="76">
        <f t="shared" si="1"/>
        <v>321855</v>
      </c>
      <c r="I11" s="76"/>
      <c r="J11" s="123">
        <v>3750415</v>
      </c>
      <c r="K11" s="124">
        <v>2355337</v>
      </c>
      <c r="L11" s="123">
        <f t="shared" si="2"/>
        <v>6105752</v>
      </c>
      <c r="M11" s="54"/>
      <c r="N11" s="52">
        <v>0</v>
      </c>
      <c r="O11" s="52">
        <v>0</v>
      </c>
      <c r="P11" s="52">
        <f t="shared" ref="P11:P13" si="3">O11+N11</f>
        <v>0</v>
      </c>
      <c r="Q11" s="52"/>
      <c r="R11" s="125"/>
      <c r="S11" s="131"/>
      <c r="T11" s="131"/>
      <c r="U11" s="132"/>
      <c r="V11" s="121"/>
      <c r="W11" s="121"/>
      <c r="X11" s="121"/>
      <c r="Y11" s="121"/>
      <c r="Z11" s="121"/>
      <c r="AA11" s="121"/>
      <c r="AB11" s="128"/>
      <c r="AC11" s="128"/>
      <c r="AD11" s="129"/>
      <c r="AE11" s="121"/>
      <c r="AF11" s="128"/>
      <c r="AG11" s="128"/>
      <c r="AH11" s="128"/>
    </row>
    <row r="12" spans="1:34" s="51" customFormat="1" ht="13.5" customHeight="1" x14ac:dyDescent="0.3">
      <c r="A12" s="67" t="s">
        <v>4</v>
      </c>
      <c r="B12" s="76">
        <v>4654998</v>
      </c>
      <c r="C12" s="76">
        <v>1672103</v>
      </c>
      <c r="D12" s="76">
        <f t="shared" si="0"/>
        <v>6327101</v>
      </c>
      <c r="E12" s="76"/>
      <c r="F12" s="76">
        <v>143163</v>
      </c>
      <c r="G12" s="76">
        <v>265286</v>
      </c>
      <c r="H12" s="76">
        <f t="shared" si="1"/>
        <v>408449</v>
      </c>
      <c r="I12" s="76"/>
      <c r="J12" s="123">
        <v>4798161</v>
      </c>
      <c r="K12" s="124">
        <v>1937389</v>
      </c>
      <c r="L12" s="123">
        <f t="shared" si="2"/>
        <v>6735550</v>
      </c>
      <c r="M12" s="54"/>
      <c r="N12" s="130">
        <v>19525</v>
      </c>
      <c r="O12" s="130">
        <v>21122</v>
      </c>
      <c r="P12" s="52">
        <f t="shared" si="3"/>
        <v>40647</v>
      </c>
      <c r="Q12" s="52"/>
      <c r="R12" s="125"/>
      <c r="S12" s="131"/>
      <c r="T12" s="131"/>
      <c r="U12" s="132"/>
      <c r="V12" s="121"/>
      <c r="W12" s="121"/>
      <c r="X12" s="121"/>
      <c r="Y12" s="121"/>
      <c r="Z12" s="121"/>
      <c r="AA12" s="121"/>
      <c r="AB12" s="128"/>
      <c r="AC12" s="128"/>
      <c r="AD12" s="129"/>
      <c r="AE12" s="121"/>
      <c r="AF12" s="128"/>
      <c r="AG12" s="128"/>
      <c r="AH12" s="128"/>
    </row>
    <row r="13" spans="1:34" s="51" customFormat="1" ht="13.5" customHeight="1" x14ac:dyDescent="0.3">
      <c r="A13" s="67" t="s">
        <v>5</v>
      </c>
      <c r="B13" s="76">
        <v>133106</v>
      </c>
      <c r="C13" s="76">
        <v>31976</v>
      </c>
      <c r="D13" s="76">
        <f t="shared" si="0"/>
        <v>165082</v>
      </c>
      <c r="E13" s="76"/>
      <c r="F13" s="76">
        <v>16054</v>
      </c>
      <c r="G13" s="76">
        <v>0</v>
      </c>
      <c r="H13" s="76">
        <f t="shared" si="1"/>
        <v>16054</v>
      </c>
      <c r="I13" s="76"/>
      <c r="J13" s="123">
        <v>149160</v>
      </c>
      <c r="K13" s="124">
        <v>31976</v>
      </c>
      <c r="L13" s="123">
        <f t="shared" si="2"/>
        <v>181136</v>
      </c>
      <c r="M13" s="54"/>
      <c r="N13" s="52">
        <v>0</v>
      </c>
      <c r="O13" s="52">
        <v>0</v>
      </c>
      <c r="P13" s="52">
        <f t="shared" si="3"/>
        <v>0</v>
      </c>
      <c r="Q13" s="52"/>
      <c r="R13" s="125"/>
      <c r="S13" s="131"/>
      <c r="T13" s="126"/>
      <c r="U13" s="132"/>
      <c r="V13" s="121"/>
      <c r="W13" s="121"/>
      <c r="X13" s="121"/>
      <c r="Y13" s="121"/>
      <c r="Z13" s="121"/>
      <c r="AA13" s="121"/>
      <c r="AB13" s="128"/>
      <c r="AC13" s="128"/>
      <c r="AD13" s="129"/>
      <c r="AE13" s="121"/>
      <c r="AF13" s="121"/>
      <c r="AG13" s="121"/>
      <c r="AH13" s="121"/>
    </row>
    <row r="14" spans="1:34" s="51" customFormat="1" ht="13.5" customHeight="1" x14ac:dyDescent="0.3">
      <c r="A14" s="67" t="s">
        <v>6</v>
      </c>
      <c r="B14" s="76">
        <v>722073</v>
      </c>
      <c r="C14" s="76">
        <v>309175</v>
      </c>
      <c r="D14" s="76">
        <f t="shared" si="0"/>
        <v>1031248</v>
      </c>
      <c r="E14" s="76"/>
      <c r="F14" s="76">
        <v>249699</v>
      </c>
      <c r="G14" s="76">
        <v>202513</v>
      </c>
      <c r="H14" s="76">
        <f t="shared" si="1"/>
        <v>452212</v>
      </c>
      <c r="I14" s="76"/>
      <c r="J14" s="123">
        <f>F14+B14</f>
        <v>971772</v>
      </c>
      <c r="K14" s="124">
        <f>C14+G14</f>
        <v>511688</v>
      </c>
      <c r="L14" s="123">
        <f>K14+J14</f>
        <v>1483460</v>
      </c>
      <c r="M14" s="54"/>
      <c r="N14" s="52">
        <v>0</v>
      </c>
      <c r="O14" s="52">
        <v>0</v>
      </c>
      <c r="P14" s="52">
        <v>0</v>
      </c>
      <c r="Q14" s="52"/>
      <c r="R14" s="125"/>
      <c r="S14" s="131"/>
      <c r="T14" s="126"/>
      <c r="U14" s="132"/>
      <c r="V14" s="121"/>
      <c r="W14" s="121"/>
      <c r="X14" s="121"/>
      <c r="Y14" s="121"/>
      <c r="Z14" s="121"/>
      <c r="AA14" s="121"/>
      <c r="AB14" s="128"/>
      <c r="AC14" s="128"/>
      <c r="AD14" s="129"/>
      <c r="AE14" s="121"/>
      <c r="AF14" s="121"/>
      <c r="AG14" s="121"/>
      <c r="AH14" s="121"/>
    </row>
    <row r="15" spans="1:34" s="51" customFormat="1" ht="13.5" customHeight="1" x14ac:dyDescent="0.3">
      <c r="A15" s="67" t="s">
        <v>7</v>
      </c>
      <c r="B15" s="76">
        <v>138913</v>
      </c>
      <c r="C15" s="76">
        <v>111068</v>
      </c>
      <c r="D15" s="76">
        <f t="shared" si="0"/>
        <v>249981</v>
      </c>
      <c r="E15" s="76"/>
      <c r="F15" s="76">
        <v>0</v>
      </c>
      <c r="G15" s="76">
        <v>0</v>
      </c>
      <c r="H15" s="76">
        <f t="shared" si="1"/>
        <v>0</v>
      </c>
      <c r="I15" s="76"/>
      <c r="J15" s="123">
        <v>138913</v>
      </c>
      <c r="K15" s="124">
        <v>111068</v>
      </c>
      <c r="L15" s="123">
        <f t="shared" si="2"/>
        <v>249981</v>
      </c>
      <c r="M15" s="133"/>
      <c r="N15" s="52">
        <v>0</v>
      </c>
      <c r="O15" s="52">
        <v>0</v>
      </c>
      <c r="P15" s="52">
        <f>O15+N15</f>
        <v>0</v>
      </c>
      <c r="Q15" s="52"/>
      <c r="R15" s="125"/>
      <c r="S15" s="131"/>
      <c r="T15" s="126"/>
      <c r="U15" s="132"/>
      <c r="V15" s="121"/>
      <c r="W15" s="121"/>
      <c r="X15" s="121"/>
      <c r="Y15" s="121"/>
      <c r="Z15" s="121"/>
      <c r="AA15" s="121"/>
      <c r="AB15" s="128"/>
      <c r="AC15" s="128"/>
      <c r="AD15" s="129"/>
      <c r="AE15" s="121"/>
      <c r="AF15" s="121"/>
      <c r="AG15" s="121"/>
      <c r="AH15" s="121"/>
    </row>
    <row r="16" spans="1:34" s="51" customFormat="1" ht="13.5" customHeight="1" x14ac:dyDescent="0.3">
      <c r="A16" s="67" t="s">
        <v>8</v>
      </c>
      <c r="B16" s="76">
        <v>11580</v>
      </c>
      <c r="C16" s="76">
        <v>12640</v>
      </c>
      <c r="D16" s="76">
        <f t="shared" si="0"/>
        <v>24220</v>
      </c>
      <c r="E16" s="76"/>
      <c r="F16" s="76">
        <v>26060</v>
      </c>
      <c r="G16" s="76">
        <v>27540</v>
      </c>
      <c r="H16" s="76">
        <f t="shared" si="1"/>
        <v>53600</v>
      </c>
      <c r="I16" s="76"/>
      <c r="J16" s="123">
        <v>37640</v>
      </c>
      <c r="K16" s="124">
        <v>40180</v>
      </c>
      <c r="L16" s="123">
        <f t="shared" si="2"/>
        <v>77820</v>
      </c>
      <c r="M16" s="133"/>
      <c r="N16" s="76">
        <v>0</v>
      </c>
      <c r="O16" s="52">
        <v>0</v>
      </c>
      <c r="P16" s="52">
        <f t="shared" ref="P16:P34" si="4">O16+N16</f>
        <v>0</v>
      </c>
      <c r="Q16" s="52"/>
      <c r="R16" s="125"/>
      <c r="S16" s="131"/>
      <c r="T16" s="131"/>
      <c r="U16" s="132"/>
      <c r="V16" s="121"/>
      <c r="W16" s="121"/>
      <c r="X16" s="121"/>
      <c r="Y16" s="121"/>
      <c r="Z16" s="121"/>
      <c r="AA16" s="121"/>
      <c r="AB16" s="128"/>
      <c r="AC16" s="128"/>
      <c r="AD16" s="129"/>
      <c r="AE16" s="121"/>
      <c r="AF16" s="121"/>
      <c r="AG16" s="121"/>
      <c r="AH16" s="121"/>
    </row>
    <row r="17" spans="1:34" s="51" customFormat="1" ht="13.5" customHeight="1" x14ac:dyDescent="0.3">
      <c r="A17" s="67" t="s">
        <v>9</v>
      </c>
      <c r="B17" s="76">
        <v>43259</v>
      </c>
      <c r="C17" s="76">
        <v>32720</v>
      </c>
      <c r="D17" s="76">
        <f t="shared" si="0"/>
        <v>75979</v>
      </c>
      <c r="E17" s="76"/>
      <c r="F17" s="76">
        <v>0</v>
      </c>
      <c r="G17" s="76">
        <v>0</v>
      </c>
      <c r="H17" s="76">
        <f t="shared" si="1"/>
        <v>0</v>
      </c>
      <c r="I17" s="76"/>
      <c r="J17" s="123">
        <v>43259</v>
      </c>
      <c r="K17" s="124">
        <v>32720</v>
      </c>
      <c r="L17" s="123">
        <f t="shared" si="2"/>
        <v>75979</v>
      </c>
      <c r="M17" s="133"/>
      <c r="N17" s="52">
        <v>0</v>
      </c>
      <c r="O17" s="52">
        <v>0</v>
      </c>
      <c r="P17" s="52">
        <f t="shared" si="4"/>
        <v>0</v>
      </c>
      <c r="Q17" s="52"/>
      <c r="R17" s="125"/>
      <c r="S17" s="126"/>
      <c r="T17" s="126"/>
      <c r="U17" s="132"/>
      <c r="V17" s="121"/>
      <c r="W17" s="121"/>
      <c r="X17" s="121"/>
      <c r="Y17" s="121"/>
      <c r="Z17" s="121"/>
      <c r="AA17" s="121"/>
      <c r="AB17" s="128"/>
      <c r="AC17" s="128"/>
      <c r="AD17" s="129"/>
      <c r="AE17" s="121"/>
      <c r="AF17" s="121"/>
      <c r="AG17" s="121"/>
      <c r="AH17" s="121"/>
    </row>
    <row r="18" spans="1:34" s="51" customFormat="1" ht="13.5" customHeight="1" x14ac:dyDescent="0.3">
      <c r="A18" s="67" t="s">
        <v>10</v>
      </c>
      <c r="B18" s="76">
        <v>41775</v>
      </c>
      <c r="C18" s="76">
        <v>54678</v>
      </c>
      <c r="D18" s="76">
        <f t="shared" si="0"/>
        <v>96453</v>
      </c>
      <c r="E18" s="76"/>
      <c r="F18" s="76">
        <v>0</v>
      </c>
      <c r="G18" s="76">
        <v>0</v>
      </c>
      <c r="H18" s="76">
        <f t="shared" si="1"/>
        <v>0</v>
      </c>
      <c r="I18" s="76"/>
      <c r="J18" s="123">
        <v>41775</v>
      </c>
      <c r="K18" s="124">
        <v>54678</v>
      </c>
      <c r="L18" s="123">
        <f t="shared" si="2"/>
        <v>96453</v>
      </c>
      <c r="M18" s="133"/>
      <c r="N18" s="52">
        <v>0</v>
      </c>
      <c r="O18" s="52">
        <v>0</v>
      </c>
      <c r="P18" s="52">
        <f t="shared" si="4"/>
        <v>0</v>
      </c>
      <c r="Q18" s="52"/>
      <c r="R18" s="125"/>
      <c r="S18" s="126"/>
      <c r="T18" s="126"/>
      <c r="U18" s="132"/>
      <c r="V18" s="121"/>
      <c r="W18" s="121"/>
      <c r="X18" s="121"/>
      <c r="Y18" s="121"/>
      <c r="Z18" s="121"/>
      <c r="AA18" s="121"/>
      <c r="AB18" s="128"/>
      <c r="AC18" s="128"/>
      <c r="AD18" s="129"/>
      <c r="AE18" s="121"/>
      <c r="AF18" s="121"/>
      <c r="AG18" s="121"/>
      <c r="AH18" s="121"/>
    </row>
    <row r="19" spans="1:34" s="51" customFormat="1" ht="13.5" customHeight="1" x14ac:dyDescent="0.3">
      <c r="A19" s="53" t="s">
        <v>11</v>
      </c>
      <c r="B19" s="76">
        <v>0</v>
      </c>
      <c r="C19" s="76">
        <v>0</v>
      </c>
      <c r="D19" s="76">
        <f t="shared" si="0"/>
        <v>0</v>
      </c>
      <c r="E19" s="76"/>
      <c r="F19" s="76">
        <v>0</v>
      </c>
      <c r="G19" s="76">
        <v>0</v>
      </c>
      <c r="H19" s="76">
        <f t="shared" si="1"/>
        <v>0</v>
      </c>
      <c r="I19" s="76"/>
      <c r="J19" s="123">
        <v>0</v>
      </c>
      <c r="K19" s="124">
        <v>0</v>
      </c>
      <c r="L19" s="123">
        <f t="shared" si="2"/>
        <v>0</v>
      </c>
      <c r="M19" s="133"/>
      <c r="N19" s="52">
        <v>0</v>
      </c>
      <c r="O19" s="52">
        <v>0</v>
      </c>
      <c r="P19" s="52">
        <f t="shared" si="4"/>
        <v>0</v>
      </c>
      <c r="Q19" s="52"/>
      <c r="R19" s="125"/>
      <c r="S19" s="131"/>
      <c r="T19" s="131"/>
      <c r="U19" s="132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51" customFormat="1" ht="13.5" customHeight="1" x14ac:dyDescent="0.3">
      <c r="A20" s="67" t="s">
        <v>12</v>
      </c>
      <c r="B20" s="76">
        <v>872651</v>
      </c>
      <c r="C20" s="76">
        <v>1681246</v>
      </c>
      <c r="D20" s="76">
        <f t="shared" si="0"/>
        <v>2553897</v>
      </c>
      <c r="E20" s="76"/>
      <c r="F20" s="76">
        <v>3225831</v>
      </c>
      <c r="G20" s="76">
        <v>2601690</v>
      </c>
      <c r="H20" s="76">
        <f t="shared" si="1"/>
        <v>5827521</v>
      </c>
      <c r="I20" s="76"/>
      <c r="J20" s="123">
        <v>4098482</v>
      </c>
      <c r="K20" s="124">
        <v>4282936</v>
      </c>
      <c r="L20" s="123">
        <f t="shared" si="2"/>
        <v>8381418</v>
      </c>
      <c r="M20" s="133"/>
      <c r="N20" s="52">
        <v>0</v>
      </c>
      <c r="O20" s="52">
        <v>0</v>
      </c>
      <c r="P20" s="52">
        <f t="shared" si="4"/>
        <v>0</v>
      </c>
      <c r="Q20" s="52"/>
      <c r="R20" s="125"/>
      <c r="S20" s="126"/>
      <c r="T20" s="126"/>
      <c r="U20" s="132"/>
      <c r="V20" s="121"/>
      <c r="W20" s="121"/>
      <c r="X20" s="121"/>
      <c r="Y20" s="121"/>
      <c r="Z20" s="121"/>
      <c r="AA20" s="121"/>
      <c r="AB20" s="128"/>
      <c r="AC20" s="121"/>
      <c r="AD20" s="121"/>
      <c r="AE20" s="121"/>
      <c r="AF20" s="121"/>
      <c r="AG20" s="121"/>
      <c r="AH20" s="121"/>
    </row>
    <row r="21" spans="1:34" s="51" customFormat="1" ht="13.5" customHeight="1" x14ac:dyDescent="0.3">
      <c r="A21" s="53" t="s">
        <v>13</v>
      </c>
      <c r="B21" s="76">
        <v>3119</v>
      </c>
      <c r="C21" s="76">
        <v>192</v>
      </c>
      <c r="D21" s="76">
        <f t="shared" si="0"/>
        <v>3311</v>
      </c>
      <c r="E21" s="76"/>
      <c r="F21" s="76">
        <v>0</v>
      </c>
      <c r="G21" s="76">
        <v>0</v>
      </c>
      <c r="H21" s="76">
        <f t="shared" si="1"/>
        <v>0</v>
      </c>
      <c r="I21" s="76"/>
      <c r="J21" s="123">
        <v>3119</v>
      </c>
      <c r="K21" s="124">
        <v>192</v>
      </c>
      <c r="L21" s="123">
        <f t="shared" si="2"/>
        <v>3311</v>
      </c>
      <c r="M21" s="133"/>
      <c r="N21" s="52">
        <v>0</v>
      </c>
      <c r="O21" s="52">
        <v>0</v>
      </c>
      <c r="P21" s="52">
        <f t="shared" si="4"/>
        <v>0</v>
      </c>
      <c r="Q21" s="52"/>
      <c r="R21" s="125"/>
      <c r="S21" s="126"/>
      <c r="T21" s="126"/>
      <c r="U21" s="132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51" customFormat="1" ht="13.5" customHeight="1" x14ac:dyDescent="0.3">
      <c r="A22" s="67" t="s">
        <v>14</v>
      </c>
      <c r="B22" s="76">
        <v>0</v>
      </c>
      <c r="C22" s="76">
        <v>0</v>
      </c>
      <c r="D22" s="76">
        <f t="shared" si="0"/>
        <v>0</v>
      </c>
      <c r="E22" s="76"/>
      <c r="F22" s="76">
        <v>0</v>
      </c>
      <c r="G22" s="76">
        <v>0</v>
      </c>
      <c r="H22" s="76">
        <f t="shared" si="1"/>
        <v>0</v>
      </c>
      <c r="I22" s="76"/>
      <c r="J22" s="123">
        <v>0</v>
      </c>
      <c r="K22" s="124">
        <v>0</v>
      </c>
      <c r="L22" s="123">
        <f t="shared" si="2"/>
        <v>0</v>
      </c>
      <c r="M22" s="133"/>
      <c r="N22" s="52">
        <v>0</v>
      </c>
      <c r="O22" s="52">
        <v>0</v>
      </c>
      <c r="P22" s="52">
        <f t="shared" si="4"/>
        <v>0</v>
      </c>
      <c r="Q22" s="52"/>
      <c r="R22" s="125"/>
      <c r="S22" s="126"/>
      <c r="T22" s="126"/>
      <c r="U22" s="132"/>
      <c r="V22" s="121"/>
      <c r="W22" s="121"/>
      <c r="X22" s="121"/>
      <c r="Y22" s="121"/>
      <c r="Z22" s="121"/>
      <c r="AA22" s="121"/>
      <c r="AB22" s="128"/>
      <c r="AC22" s="121"/>
      <c r="AD22" s="121"/>
      <c r="AE22" s="121"/>
      <c r="AF22" s="121"/>
      <c r="AG22" s="121"/>
      <c r="AH22" s="121"/>
    </row>
    <row r="23" spans="1:34" s="51" customFormat="1" ht="13.5" customHeight="1" x14ac:dyDescent="0.3">
      <c r="A23" s="67" t="s">
        <v>15</v>
      </c>
      <c r="B23" s="76">
        <v>0</v>
      </c>
      <c r="C23" s="76">
        <v>0</v>
      </c>
      <c r="D23" s="76">
        <f t="shared" si="0"/>
        <v>0</v>
      </c>
      <c r="E23" s="76"/>
      <c r="F23" s="76">
        <v>0</v>
      </c>
      <c r="G23" s="76">
        <v>0</v>
      </c>
      <c r="H23" s="76">
        <f t="shared" si="1"/>
        <v>0</v>
      </c>
      <c r="I23" s="76"/>
      <c r="J23" s="123">
        <v>0</v>
      </c>
      <c r="K23" s="124">
        <v>0</v>
      </c>
      <c r="L23" s="123">
        <f t="shared" si="2"/>
        <v>0</v>
      </c>
      <c r="M23" s="133"/>
      <c r="N23" s="52">
        <v>0</v>
      </c>
      <c r="O23" s="52">
        <v>0</v>
      </c>
      <c r="P23" s="52">
        <f t="shared" si="4"/>
        <v>0</v>
      </c>
      <c r="Q23" s="52"/>
      <c r="R23" s="125"/>
      <c r="S23" s="131"/>
      <c r="T23" s="131"/>
      <c r="U23" s="132"/>
      <c r="V23" s="121"/>
      <c r="W23" s="121"/>
      <c r="X23" s="121"/>
      <c r="Y23" s="121"/>
      <c r="Z23" s="121"/>
      <c r="AA23" s="121"/>
      <c r="AB23" s="128"/>
      <c r="AC23" s="128"/>
      <c r="AD23" s="129"/>
      <c r="AE23" s="121"/>
      <c r="AF23" s="128"/>
      <c r="AG23" s="121"/>
      <c r="AH23" s="128"/>
    </row>
    <row r="24" spans="1:34" s="51" customFormat="1" ht="13.5" customHeight="1" x14ac:dyDescent="0.3">
      <c r="A24" s="67" t="s">
        <v>16</v>
      </c>
      <c r="B24" s="76">
        <v>0</v>
      </c>
      <c r="C24" s="76">
        <v>0</v>
      </c>
      <c r="D24" s="76">
        <f t="shared" si="0"/>
        <v>0</v>
      </c>
      <c r="E24" s="76"/>
      <c r="F24" s="76">
        <v>0</v>
      </c>
      <c r="G24" s="76">
        <v>0</v>
      </c>
      <c r="H24" s="76">
        <f t="shared" si="1"/>
        <v>0</v>
      </c>
      <c r="I24" s="76"/>
      <c r="J24" s="123">
        <v>0</v>
      </c>
      <c r="K24" s="124">
        <v>0</v>
      </c>
      <c r="L24" s="123">
        <f t="shared" si="2"/>
        <v>0</v>
      </c>
      <c r="M24" s="133"/>
      <c r="N24" s="52">
        <v>0</v>
      </c>
      <c r="O24" s="52">
        <v>0</v>
      </c>
      <c r="P24" s="52">
        <f t="shared" si="4"/>
        <v>0</v>
      </c>
      <c r="Q24" s="52"/>
      <c r="R24" s="125"/>
      <c r="S24" s="126"/>
      <c r="T24" s="126"/>
      <c r="U24" s="132"/>
      <c r="V24" s="121"/>
      <c r="W24" s="121"/>
      <c r="X24" s="121"/>
      <c r="Y24" s="121"/>
      <c r="Z24" s="121"/>
      <c r="AA24" s="121"/>
      <c r="AB24" s="128"/>
      <c r="AC24" s="121"/>
      <c r="AD24" s="121"/>
      <c r="AE24" s="121"/>
      <c r="AF24" s="121"/>
      <c r="AG24" s="121"/>
      <c r="AH24" s="121"/>
    </row>
    <row r="25" spans="1:34" s="51" customFormat="1" ht="13.5" customHeight="1" x14ac:dyDescent="0.3">
      <c r="A25" s="67" t="s">
        <v>17</v>
      </c>
      <c r="B25" s="76">
        <v>684431</v>
      </c>
      <c r="C25" s="76">
        <v>374260</v>
      </c>
      <c r="D25" s="76">
        <f t="shared" si="0"/>
        <v>1058691</v>
      </c>
      <c r="E25" s="76"/>
      <c r="F25" s="76">
        <v>285626</v>
      </c>
      <c r="G25" s="76">
        <v>271879</v>
      </c>
      <c r="H25" s="76">
        <f t="shared" si="1"/>
        <v>557505</v>
      </c>
      <c r="I25" s="76"/>
      <c r="J25" s="123">
        <v>970057</v>
      </c>
      <c r="K25" s="124">
        <v>646139</v>
      </c>
      <c r="L25" s="123">
        <f t="shared" si="2"/>
        <v>1616196</v>
      </c>
      <c r="M25" s="133"/>
      <c r="N25" s="52">
        <v>295641</v>
      </c>
      <c r="O25" s="52">
        <v>240079</v>
      </c>
      <c r="P25" s="52">
        <f t="shared" si="4"/>
        <v>535720</v>
      </c>
      <c r="Q25" s="52"/>
      <c r="R25" s="125"/>
      <c r="S25" s="131"/>
      <c r="T25" s="126"/>
      <c r="U25" s="132"/>
      <c r="V25" s="121"/>
      <c r="W25" s="121"/>
      <c r="X25" s="121"/>
      <c r="Y25" s="121"/>
      <c r="Z25" s="121"/>
      <c r="AA25" s="121"/>
      <c r="AB25" s="128"/>
      <c r="AC25" s="128"/>
      <c r="AD25" s="129"/>
      <c r="AE25" s="121"/>
      <c r="AF25" s="128"/>
      <c r="AG25" s="121"/>
      <c r="AH25" s="128"/>
    </row>
    <row r="26" spans="1:34" s="51" customFormat="1" ht="13.5" customHeight="1" x14ac:dyDescent="0.3">
      <c r="A26" s="67" t="s">
        <v>18</v>
      </c>
      <c r="B26" s="76">
        <v>26676</v>
      </c>
      <c r="C26" s="76">
        <v>9089</v>
      </c>
      <c r="D26" s="76">
        <f t="shared" si="0"/>
        <v>35765</v>
      </c>
      <c r="E26" s="76"/>
      <c r="F26" s="76">
        <v>0</v>
      </c>
      <c r="G26" s="76">
        <v>0</v>
      </c>
      <c r="H26" s="76">
        <f t="shared" si="1"/>
        <v>0</v>
      </c>
      <c r="I26" s="76"/>
      <c r="J26" s="123">
        <v>26676</v>
      </c>
      <c r="K26" s="124">
        <v>9089</v>
      </c>
      <c r="L26" s="123">
        <f t="shared" si="2"/>
        <v>35765</v>
      </c>
      <c r="M26" s="133"/>
      <c r="N26" s="52">
        <v>0</v>
      </c>
      <c r="O26" s="52">
        <v>0</v>
      </c>
      <c r="P26" s="52">
        <f t="shared" si="4"/>
        <v>0</v>
      </c>
      <c r="Q26" s="52"/>
      <c r="R26" s="125"/>
      <c r="S26" s="131"/>
      <c r="T26" s="126"/>
      <c r="U26" s="132"/>
      <c r="V26" s="121"/>
      <c r="W26" s="121"/>
      <c r="X26" s="121"/>
      <c r="Y26" s="121"/>
      <c r="Z26" s="121"/>
      <c r="AA26" s="121"/>
      <c r="AB26" s="128"/>
      <c r="AC26" s="128"/>
      <c r="AD26" s="129"/>
      <c r="AE26" s="121"/>
      <c r="AF26" s="121"/>
      <c r="AG26" s="121"/>
      <c r="AH26" s="121"/>
    </row>
    <row r="27" spans="1:34" s="51" customFormat="1" ht="13.5" customHeight="1" x14ac:dyDescent="0.3">
      <c r="A27" s="67" t="s">
        <v>19</v>
      </c>
      <c r="B27" s="76">
        <v>156661</v>
      </c>
      <c r="C27" s="76">
        <v>692812</v>
      </c>
      <c r="D27" s="76">
        <f t="shared" si="0"/>
        <v>849473</v>
      </c>
      <c r="E27" s="76"/>
      <c r="F27" s="76">
        <v>0</v>
      </c>
      <c r="G27" s="76">
        <v>0</v>
      </c>
      <c r="H27" s="76">
        <f t="shared" si="1"/>
        <v>0</v>
      </c>
      <c r="I27" s="76"/>
      <c r="J27" s="123">
        <v>156661</v>
      </c>
      <c r="K27" s="124">
        <v>692812</v>
      </c>
      <c r="L27" s="123">
        <f t="shared" si="2"/>
        <v>849473</v>
      </c>
      <c r="M27" s="133"/>
      <c r="N27" s="52">
        <v>2161</v>
      </c>
      <c r="O27" s="52">
        <v>0</v>
      </c>
      <c r="P27" s="52">
        <f t="shared" si="4"/>
        <v>2161</v>
      </c>
      <c r="Q27" s="52"/>
      <c r="R27" s="125"/>
      <c r="S27" s="131"/>
      <c r="T27" s="126"/>
      <c r="U27" s="132"/>
      <c r="V27" s="121"/>
      <c r="W27" s="121"/>
      <c r="X27" s="121"/>
      <c r="Y27" s="121"/>
      <c r="Z27" s="121"/>
      <c r="AA27" s="121"/>
      <c r="AB27" s="128"/>
      <c r="AC27" s="128"/>
      <c r="AD27" s="129"/>
      <c r="AE27" s="121"/>
      <c r="AF27" s="121"/>
      <c r="AG27" s="121"/>
      <c r="AH27" s="121"/>
    </row>
    <row r="28" spans="1:34" s="51" customFormat="1" ht="13.5" customHeight="1" x14ac:dyDescent="0.3">
      <c r="A28" s="67" t="s">
        <v>20</v>
      </c>
      <c r="B28" s="76">
        <v>200282</v>
      </c>
      <c r="C28" s="76">
        <v>713507</v>
      </c>
      <c r="D28" s="76">
        <f t="shared" si="0"/>
        <v>913789</v>
      </c>
      <c r="E28" s="76"/>
      <c r="F28" s="76">
        <v>0</v>
      </c>
      <c r="G28" s="76">
        <v>0</v>
      </c>
      <c r="H28" s="76">
        <f t="shared" si="1"/>
        <v>0</v>
      </c>
      <c r="I28" s="76"/>
      <c r="J28" s="123">
        <v>200282</v>
      </c>
      <c r="K28" s="124">
        <v>713507</v>
      </c>
      <c r="L28" s="123">
        <f t="shared" si="2"/>
        <v>913789</v>
      </c>
      <c r="M28" s="133"/>
      <c r="N28" s="52">
        <v>0</v>
      </c>
      <c r="O28" s="52">
        <v>0</v>
      </c>
      <c r="P28" s="52">
        <f t="shared" si="4"/>
        <v>0</v>
      </c>
      <c r="Q28" s="52"/>
      <c r="R28" s="125"/>
      <c r="S28" s="131"/>
      <c r="T28" s="126"/>
      <c r="U28" s="132"/>
      <c r="V28" s="121"/>
      <c r="W28" s="121"/>
      <c r="X28" s="121"/>
      <c r="Y28" s="121"/>
      <c r="Z28" s="121"/>
      <c r="AA28" s="121"/>
      <c r="AB28" s="128"/>
      <c r="AC28" s="128"/>
      <c r="AD28" s="129"/>
      <c r="AE28" s="121"/>
      <c r="AF28" s="121"/>
      <c r="AG28" s="121"/>
      <c r="AH28" s="121"/>
    </row>
    <row r="29" spans="1:34" s="51" customFormat="1" ht="13.5" customHeight="1" x14ac:dyDescent="0.3">
      <c r="A29" s="67" t="s">
        <v>21</v>
      </c>
      <c r="B29" s="76">
        <v>382097</v>
      </c>
      <c r="C29" s="76">
        <v>265019</v>
      </c>
      <c r="D29" s="76">
        <f t="shared" si="0"/>
        <v>647116</v>
      </c>
      <c r="E29" s="76"/>
      <c r="F29" s="76">
        <v>0</v>
      </c>
      <c r="G29" s="76">
        <v>0</v>
      </c>
      <c r="H29" s="76">
        <f t="shared" si="1"/>
        <v>0</v>
      </c>
      <c r="I29" s="76"/>
      <c r="J29" s="123">
        <v>382097</v>
      </c>
      <c r="K29" s="124">
        <v>265019</v>
      </c>
      <c r="L29" s="123">
        <f t="shared" si="2"/>
        <v>647116</v>
      </c>
      <c r="M29" s="133"/>
      <c r="N29" s="52">
        <v>155</v>
      </c>
      <c r="O29" s="52">
        <v>0</v>
      </c>
      <c r="P29" s="52">
        <f t="shared" si="4"/>
        <v>155</v>
      </c>
      <c r="Q29" s="52"/>
      <c r="R29" s="125"/>
      <c r="S29" s="131"/>
      <c r="T29" s="126"/>
      <c r="U29" s="132"/>
      <c r="V29" s="121"/>
      <c r="W29" s="121"/>
      <c r="X29" s="121"/>
      <c r="Y29" s="121"/>
      <c r="Z29" s="121"/>
      <c r="AA29" s="121"/>
      <c r="AB29" s="128"/>
      <c r="AC29" s="128"/>
      <c r="AD29" s="129"/>
      <c r="AE29" s="121"/>
      <c r="AF29" s="128"/>
      <c r="AG29" s="121"/>
      <c r="AH29" s="128"/>
    </row>
    <row r="30" spans="1:34" s="51" customFormat="1" ht="13.5" customHeight="1" x14ac:dyDescent="0.3">
      <c r="A30" s="67" t="s">
        <v>22</v>
      </c>
      <c r="B30" s="76">
        <v>1446803</v>
      </c>
      <c r="C30" s="76">
        <v>536189</v>
      </c>
      <c r="D30" s="76">
        <f t="shared" si="0"/>
        <v>1982992</v>
      </c>
      <c r="E30" s="76"/>
      <c r="F30" s="76">
        <v>19525</v>
      </c>
      <c r="G30" s="76">
        <v>1552</v>
      </c>
      <c r="H30" s="76">
        <f t="shared" si="1"/>
        <v>21077</v>
      </c>
      <c r="I30" s="76"/>
      <c r="J30" s="123">
        <v>1466328</v>
      </c>
      <c r="K30" s="124">
        <v>537741</v>
      </c>
      <c r="L30" s="123">
        <f t="shared" si="2"/>
        <v>2004069</v>
      </c>
      <c r="M30" s="133"/>
      <c r="N30" s="52">
        <v>0</v>
      </c>
      <c r="O30" s="52">
        <v>0</v>
      </c>
      <c r="P30" s="52">
        <f t="shared" si="4"/>
        <v>0</v>
      </c>
      <c r="Q30" s="52"/>
      <c r="R30" s="125"/>
      <c r="S30" s="126"/>
      <c r="T30" s="126"/>
      <c r="U30" s="132"/>
      <c r="V30" s="121"/>
      <c r="W30" s="121"/>
      <c r="X30" s="121"/>
      <c r="Y30" s="121"/>
      <c r="Z30" s="121"/>
      <c r="AA30" s="121"/>
      <c r="AB30" s="128"/>
      <c r="AC30" s="128"/>
      <c r="AD30" s="129"/>
      <c r="AE30" s="121"/>
      <c r="AF30" s="121"/>
      <c r="AG30" s="121"/>
      <c r="AH30" s="121"/>
    </row>
    <row r="31" spans="1:34" s="51" customFormat="1" ht="13.5" customHeight="1" x14ac:dyDescent="0.3">
      <c r="A31" s="67" t="s">
        <v>23</v>
      </c>
      <c r="B31" s="76">
        <v>217144</v>
      </c>
      <c r="C31" s="76">
        <v>55384</v>
      </c>
      <c r="D31" s="76">
        <f t="shared" si="0"/>
        <v>272528</v>
      </c>
      <c r="E31" s="76"/>
      <c r="F31" s="76">
        <v>0</v>
      </c>
      <c r="G31" s="76">
        <v>0</v>
      </c>
      <c r="H31" s="76">
        <f t="shared" si="1"/>
        <v>0</v>
      </c>
      <c r="I31" s="76"/>
      <c r="J31" s="123">
        <v>217144</v>
      </c>
      <c r="K31" s="124">
        <v>55384</v>
      </c>
      <c r="L31" s="123">
        <f t="shared" si="2"/>
        <v>272528</v>
      </c>
      <c r="M31" s="133"/>
      <c r="N31" s="52">
        <v>2225</v>
      </c>
      <c r="O31" s="52">
        <v>0</v>
      </c>
      <c r="P31" s="52">
        <f t="shared" si="4"/>
        <v>2225</v>
      </c>
      <c r="Q31" s="52"/>
      <c r="R31" s="125"/>
      <c r="S31" s="126"/>
      <c r="T31" s="126"/>
      <c r="U31" s="132"/>
      <c r="V31" s="121"/>
      <c r="W31" s="121"/>
      <c r="X31" s="121"/>
      <c r="Y31" s="121"/>
      <c r="Z31" s="121"/>
      <c r="AA31" s="121"/>
      <c r="AB31" s="128"/>
      <c r="AC31" s="128"/>
      <c r="AD31" s="129"/>
      <c r="AE31" s="121"/>
      <c r="AF31" s="121"/>
      <c r="AG31" s="121"/>
      <c r="AH31" s="121"/>
    </row>
    <row r="32" spans="1:34" s="51" customFormat="1" ht="13.5" customHeight="1" x14ac:dyDescent="0.3">
      <c r="A32" s="67" t="s">
        <v>24</v>
      </c>
      <c r="B32" s="76">
        <v>70373</v>
      </c>
      <c r="C32" s="76">
        <v>0</v>
      </c>
      <c r="D32" s="76">
        <f t="shared" si="0"/>
        <v>70373</v>
      </c>
      <c r="E32" s="76"/>
      <c r="F32" s="76">
        <v>0</v>
      </c>
      <c r="G32" s="76">
        <v>0</v>
      </c>
      <c r="H32" s="76">
        <f t="shared" si="1"/>
        <v>0</v>
      </c>
      <c r="I32" s="76"/>
      <c r="J32" s="123">
        <v>70373</v>
      </c>
      <c r="K32" s="124">
        <v>0</v>
      </c>
      <c r="L32" s="123">
        <f t="shared" si="2"/>
        <v>70373</v>
      </c>
      <c r="M32" s="133"/>
      <c r="N32" s="52">
        <v>0</v>
      </c>
      <c r="O32" s="52">
        <v>0</v>
      </c>
      <c r="P32" s="52">
        <f t="shared" si="4"/>
        <v>0</v>
      </c>
      <c r="Q32" s="52"/>
      <c r="R32" s="134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5" ht="13.5" customHeight="1" x14ac:dyDescent="0.3">
      <c r="A33" s="67" t="s">
        <v>25</v>
      </c>
      <c r="B33" s="76">
        <v>60326</v>
      </c>
      <c r="C33" s="76">
        <v>104720</v>
      </c>
      <c r="D33" s="76">
        <f t="shared" si="0"/>
        <v>165046</v>
      </c>
      <c r="E33" s="76"/>
      <c r="F33" s="76">
        <v>0</v>
      </c>
      <c r="G33" s="76">
        <v>0</v>
      </c>
      <c r="H33" s="76">
        <f t="shared" si="1"/>
        <v>0</v>
      </c>
      <c r="I33" s="76"/>
      <c r="J33" s="123">
        <v>60326</v>
      </c>
      <c r="K33" s="124">
        <v>104720</v>
      </c>
      <c r="L33" s="123">
        <f t="shared" si="2"/>
        <v>165046</v>
      </c>
      <c r="M33" s="133"/>
      <c r="N33" s="52">
        <v>0</v>
      </c>
      <c r="O33" s="52">
        <v>0</v>
      </c>
      <c r="P33" s="52">
        <f t="shared" si="4"/>
        <v>0</v>
      </c>
      <c r="Q33" s="52"/>
      <c r="R33" s="134"/>
      <c r="AB33" s="128"/>
      <c r="AC33" s="128"/>
      <c r="AD33" s="129"/>
      <c r="AF33" s="128"/>
      <c r="AH33" s="128"/>
    </row>
    <row r="34" spans="1:35" ht="13.5" customHeight="1" x14ac:dyDescent="0.3">
      <c r="A34" s="67" t="s">
        <v>26</v>
      </c>
      <c r="B34" s="76">
        <v>0</v>
      </c>
      <c r="C34" s="76">
        <v>0</v>
      </c>
      <c r="D34" s="76">
        <f t="shared" si="0"/>
        <v>0</v>
      </c>
      <c r="E34" s="76"/>
      <c r="F34" s="76">
        <v>0</v>
      </c>
      <c r="G34" s="76">
        <v>0</v>
      </c>
      <c r="H34" s="76">
        <f t="shared" si="1"/>
        <v>0</v>
      </c>
      <c r="I34" s="76"/>
      <c r="J34" s="123">
        <v>0</v>
      </c>
      <c r="K34" s="124">
        <v>0</v>
      </c>
      <c r="L34" s="123">
        <f t="shared" si="2"/>
        <v>0</v>
      </c>
      <c r="M34" s="133"/>
      <c r="N34" s="52">
        <v>0</v>
      </c>
      <c r="O34" s="52">
        <v>0</v>
      </c>
      <c r="P34" s="52">
        <f t="shared" si="4"/>
        <v>0</v>
      </c>
      <c r="Q34" s="68"/>
      <c r="R34" s="134"/>
    </row>
    <row r="35" spans="1:35" ht="13.5" customHeight="1" x14ac:dyDescent="0.2">
      <c r="A35" s="67" t="s">
        <v>27</v>
      </c>
      <c r="B35" s="76">
        <v>26630</v>
      </c>
      <c r="C35" s="76">
        <v>86596</v>
      </c>
      <c r="D35" s="76">
        <f t="shared" si="0"/>
        <v>113226</v>
      </c>
      <c r="E35" s="76"/>
      <c r="F35" s="76">
        <v>0</v>
      </c>
      <c r="G35" s="76">
        <v>0</v>
      </c>
      <c r="H35" s="76">
        <f t="shared" si="1"/>
        <v>0</v>
      </c>
      <c r="I35" s="76"/>
      <c r="J35" s="123">
        <v>26630</v>
      </c>
      <c r="K35" s="124">
        <v>86596</v>
      </c>
      <c r="L35" s="123">
        <f t="shared" si="2"/>
        <v>113226</v>
      </c>
      <c r="M35" s="133"/>
      <c r="N35" s="52">
        <v>33633</v>
      </c>
      <c r="O35" s="52">
        <v>0</v>
      </c>
      <c r="P35" s="52">
        <f>O35+N35</f>
        <v>33633</v>
      </c>
      <c r="Q35" s="69"/>
    </row>
    <row r="36" spans="1:35" ht="13.5" customHeight="1" x14ac:dyDescent="0.2">
      <c r="A36" s="91" t="s">
        <v>28</v>
      </c>
      <c r="B36" s="87">
        <f>SUM(B9:B10)+SUM(B13:B24)</f>
        <v>13531335</v>
      </c>
      <c r="C36" s="87">
        <f>SUM(C9:C10)+SUM(C13:C24)</f>
        <v>18956290</v>
      </c>
      <c r="D36" s="87">
        <f>SUM(D9:D10)+SUM(D13:D24)</f>
        <v>32487625</v>
      </c>
      <c r="E36" s="68"/>
      <c r="F36" s="87">
        <f>SUM(F9:F10)+SUM(F13:F24)</f>
        <v>94290043</v>
      </c>
      <c r="G36" s="87">
        <f>SUM(G9:G10)+SUM(G13:G24)</f>
        <v>87717819</v>
      </c>
      <c r="H36" s="87">
        <f>SUM(H9:H10)+SUM(H13:H24)</f>
        <v>182007862</v>
      </c>
      <c r="I36" s="68"/>
      <c r="J36" s="87">
        <f>SUM(J9:J10)+SUM(J13:J24)</f>
        <v>107821378</v>
      </c>
      <c r="K36" s="87">
        <f>SUM(K9:K10)+SUM(K13:K24)</f>
        <v>106674109</v>
      </c>
      <c r="L36" s="87">
        <f>SUM(L9:L10)+SUM(L13:L24)</f>
        <v>214495487</v>
      </c>
      <c r="M36" s="68"/>
      <c r="N36" s="87">
        <f>SUM(N9:N10)+SUM(N13:N24)</f>
        <v>1101021</v>
      </c>
      <c r="O36" s="87">
        <f>SUM(O9:O10)+SUM(O13:O24)</f>
        <v>3289560</v>
      </c>
      <c r="P36" s="87">
        <f>SUM(P9:P10)+SUM(P13:P24)</f>
        <v>4390581</v>
      </c>
      <c r="Q36" s="54"/>
    </row>
    <row r="37" spans="1:35" ht="13.5" customHeight="1" x14ac:dyDescent="0.2">
      <c r="A37" s="86"/>
      <c r="B37" s="88"/>
      <c r="C37" s="88"/>
      <c r="D37" s="88"/>
      <c r="E37" s="69"/>
      <c r="F37" s="88"/>
      <c r="G37" s="88"/>
      <c r="H37" s="88"/>
      <c r="I37" s="69"/>
      <c r="J37" s="88"/>
      <c r="K37" s="88"/>
      <c r="L37" s="88"/>
      <c r="M37" s="69"/>
      <c r="N37" s="88"/>
      <c r="O37" s="88"/>
      <c r="P37" s="88"/>
      <c r="Q37" s="55"/>
    </row>
    <row r="38" spans="1:35" ht="13.5" customHeight="1" x14ac:dyDescent="0.2">
      <c r="A38" s="67" t="s">
        <v>29</v>
      </c>
      <c r="B38" s="54">
        <f>+B11+SUM(B25:B28)+B34</f>
        <v>4676926</v>
      </c>
      <c r="C38" s="54">
        <f>+C11+SUM(C25:C28)+C34</f>
        <v>3964689</v>
      </c>
      <c r="D38" s="54">
        <f>+D11+SUM(D25:D28)+D34</f>
        <v>8641615</v>
      </c>
      <c r="E38" s="54"/>
      <c r="F38" s="54">
        <f>+F11+SUM(F25:F28)+F34</f>
        <v>427165</v>
      </c>
      <c r="G38" s="54">
        <f>+G11+SUM(G25:G28)+G34</f>
        <v>452195</v>
      </c>
      <c r="H38" s="54">
        <f>+H11+SUM(H25:H28)+H34</f>
        <v>879360</v>
      </c>
      <c r="I38" s="54"/>
      <c r="J38" s="54">
        <f>+J11+SUM(J25:J28)+J34</f>
        <v>5104091</v>
      </c>
      <c r="K38" s="54">
        <f>+K11+SUM(K25:K28)+K34</f>
        <v>4416884</v>
      </c>
      <c r="L38" s="54">
        <f>+L11+SUM(L25:L28)+L34</f>
        <v>9520975</v>
      </c>
      <c r="M38" s="54"/>
      <c r="N38" s="54">
        <f>+N11+SUM(N25:N28)+N34</f>
        <v>297802</v>
      </c>
      <c r="O38" s="54">
        <f>+O11+SUM(O25:O28)+O34</f>
        <v>240079</v>
      </c>
      <c r="P38" s="54">
        <f>+P11+SUM(P25:P28)+P34</f>
        <v>537881</v>
      </c>
      <c r="Q38" s="70"/>
    </row>
    <row r="39" spans="1:35" ht="13.5" customHeight="1" x14ac:dyDescent="0.2">
      <c r="A39" s="67" t="s">
        <v>30</v>
      </c>
      <c r="B39" s="55">
        <f>+B12+SUM(B29:B33)+B35</f>
        <v>6858371</v>
      </c>
      <c r="C39" s="55">
        <f>+C12+SUM(C29:C33)+C35</f>
        <v>2720011</v>
      </c>
      <c r="D39" s="55">
        <f>D35+D33+D32+D31+D30+D29+D12</f>
        <v>9578382</v>
      </c>
      <c r="E39" s="55"/>
      <c r="F39" s="55">
        <f>+F12+SUM(F29:F33)+F35</f>
        <v>162688</v>
      </c>
      <c r="G39" s="55">
        <f>+G12+SUM(G29:G33)+G35</f>
        <v>266838</v>
      </c>
      <c r="H39" s="55">
        <f>+H12+SUM(H29:H33)+H35</f>
        <v>429526</v>
      </c>
      <c r="I39" s="55"/>
      <c r="J39" s="55">
        <f>+J12+SUM(J29:J33)+J35</f>
        <v>7021059</v>
      </c>
      <c r="K39" s="55">
        <f>+K12+SUM(K29:K33)+K35</f>
        <v>2986849</v>
      </c>
      <c r="L39" s="55">
        <f>+L12+SUM(L29:L33)+L35</f>
        <v>10007908</v>
      </c>
      <c r="M39" s="55"/>
      <c r="N39" s="55">
        <f>+N12+SUM(N29:N33)+N35</f>
        <v>55538</v>
      </c>
      <c r="O39" s="55">
        <f>+O12+SUM(O29:O33)+O35</f>
        <v>21122</v>
      </c>
      <c r="P39" s="55">
        <f>+P12+SUM(P29:P33)+P35</f>
        <v>76660</v>
      </c>
      <c r="Q39" s="70"/>
    </row>
    <row r="40" spans="1:35" ht="12.6" customHeight="1" x14ac:dyDescent="0.2">
      <c r="A40" s="86" t="s">
        <v>42</v>
      </c>
      <c r="B40" s="85">
        <f t="shared" ref="B40:P40" si="5">SUM(B36:B39)</f>
        <v>25066632</v>
      </c>
      <c r="C40" s="85">
        <f t="shared" si="5"/>
        <v>25640990</v>
      </c>
      <c r="D40" s="85">
        <f t="shared" si="5"/>
        <v>50707622</v>
      </c>
      <c r="E40" s="70"/>
      <c r="F40" s="85">
        <f t="shared" si="5"/>
        <v>94879896</v>
      </c>
      <c r="G40" s="85">
        <f t="shared" si="5"/>
        <v>88436852</v>
      </c>
      <c r="H40" s="85">
        <f t="shared" si="5"/>
        <v>183316748</v>
      </c>
      <c r="I40" s="70"/>
      <c r="J40" s="85">
        <f t="shared" si="5"/>
        <v>119946528</v>
      </c>
      <c r="K40" s="85">
        <f t="shared" si="5"/>
        <v>114077842</v>
      </c>
      <c r="L40" s="85">
        <f t="shared" si="5"/>
        <v>234024370</v>
      </c>
      <c r="M40" s="70"/>
      <c r="N40" s="85">
        <f t="shared" si="5"/>
        <v>1454361</v>
      </c>
      <c r="O40" s="85">
        <f t="shared" si="5"/>
        <v>3550761</v>
      </c>
      <c r="P40" s="85">
        <f t="shared" si="5"/>
        <v>5005122</v>
      </c>
    </row>
    <row r="41" spans="1:35" s="34" customFormat="1" ht="12" customHeight="1" x14ac:dyDescent="0.2">
      <c r="A41" s="86"/>
      <c r="B41" s="85"/>
      <c r="C41" s="85"/>
      <c r="D41" s="85"/>
      <c r="E41" s="70"/>
      <c r="F41" s="85"/>
      <c r="G41" s="85"/>
      <c r="H41" s="85"/>
      <c r="I41" s="70"/>
      <c r="J41" s="85"/>
      <c r="K41" s="85"/>
      <c r="L41" s="85"/>
      <c r="M41" s="70"/>
      <c r="N41" s="85"/>
      <c r="O41" s="85"/>
      <c r="P41" s="8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3" spans="1:35" ht="12.6" customHeight="1" x14ac:dyDescent="0.2">
      <c r="A43" s="35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</sheetData>
  <mergeCells count="46">
    <mergeCell ref="L40:L41"/>
    <mergeCell ref="N40:N41"/>
    <mergeCell ref="O40:O41"/>
    <mergeCell ref="P40:P41"/>
    <mergeCell ref="P36:P37"/>
    <mergeCell ref="A40:A41"/>
    <mergeCell ref="B40:B41"/>
    <mergeCell ref="C40:C41"/>
    <mergeCell ref="D40:D41"/>
    <mergeCell ref="F40:F41"/>
    <mergeCell ref="G40:G41"/>
    <mergeCell ref="H40:H41"/>
    <mergeCell ref="J40:J41"/>
    <mergeCell ref="K40:K41"/>
    <mergeCell ref="H36:H37"/>
    <mergeCell ref="J36:J37"/>
    <mergeCell ref="K36:K37"/>
    <mergeCell ref="L36:L37"/>
    <mergeCell ref="N36:N37"/>
    <mergeCell ref="O36:O37"/>
    <mergeCell ref="L6:L8"/>
    <mergeCell ref="N6:N8"/>
    <mergeCell ref="O6:O8"/>
    <mergeCell ref="P6:P8"/>
    <mergeCell ref="A36:A37"/>
    <mergeCell ref="B36:B37"/>
    <mergeCell ref="C36:C37"/>
    <mergeCell ref="D36:D37"/>
    <mergeCell ref="F36:F37"/>
    <mergeCell ref="G36:G37"/>
    <mergeCell ref="D6:D8"/>
    <mergeCell ref="F6:F8"/>
    <mergeCell ref="G6:G8"/>
    <mergeCell ref="H6:H8"/>
    <mergeCell ref="J6:J8"/>
    <mergeCell ref="K6:K8"/>
    <mergeCell ref="A1:Q1"/>
    <mergeCell ref="A2:Q2"/>
    <mergeCell ref="P3:Q3"/>
    <mergeCell ref="A4:A8"/>
    <mergeCell ref="B4:D5"/>
    <mergeCell ref="F4:H5"/>
    <mergeCell ref="J4:L5"/>
    <mergeCell ref="N4:P5"/>
    <mergeCell ref="B6:B8"/>
    <mergeCell ref="C6:C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H21" sqref="H21"/>
    </sheetView>
  </sheetViews>
  <sheetFormatPr defaultRowHeight="12.75" x14ac:dyDescent="0.2"/>
  <cols>
    <col min="1" max="1" width="19" style="34" customWidth="1"/>
    <col min="2" max="2" width="14.42578125" style="34" customWidth="1"/>
    <col min="3" max="3" width="12" style="34" customWidth="1"/>
    <col min="4" max="4" width="12.85546875" style="34" customWidth="1"/>
    <col min="5" max="5" width="13.7109375" style="34" customWidth="1"/>
    <col min="6" max="9" width="9.85546875" style="34" bestFit="1" customWidth="1"/>
    <col min="10" max="10" width="9.85546875" style="34" customWidth="1"/>
    <col min="11" max="11" width="9.85546875" style="34" bestFit="1" customWidth="1"/>
    <col min="12" max="16384" width="9.140625" style="34"/>
  </cols>
  <sheetData>
    <row r="1" spans="1:11" ht="13.15" customHeight="1" x14ac:dyDescent="0.2">
      <c r="A1" s="135" t="s">
        <v>94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3.15" customHeight="1" x14ac:dyDescent="0.2">
      <c r="A2" s="136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3.1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" customHeight="1" x14ac:dyDescent="0.2">
      <c r="A4" s="35"/>
      <c r="B4" s="137"/>
      <c r="E4" s="36" t="s">
        <v>81</v>
      </c>
      <c r="I4" s="36"/>
    </row>
    <row r="5" spans="1:11" ht="12" customHeight="1" x14ac:dyDescent="0.2">
      <c r="A5" s="107" t="s">
        <v>32</v>
      </c>
      <c r="B5" s="107" t="s">
        <v>55</v>
      </c>
      <c r="C5" s="107" t="s">
        <v>54</v>
      </c>
      <c r="D5" s="107" t="s">
        <v>49</v>
      </c>
      <c r="E5" s="107" t="s">
        <v>58</v>
      </c>
    </row>
    <row r="6" spans="1:11" ht="12" customHeight="1" x14ac:dyDescent="0.2">
      <c r="A6" s="108"/>
      <c r="B6" s="107"/>
      <c r="C6" s="107"/>
      <c r="D6" s="107"/>
      <c r="E6" s="107"/>
      <c r="F6" s="138"/>
      <c r="G6" s="138"/>
    </row>
    <row r="7" spans="1:11" ht="14.25" customHeight="1" x14ac:dyDescent="0.2">
      <c r="A7" s="64" t="s">
        <v>1</v>
      </c>
      <c r="B7" s="119">
        <v>8058765</v>
      </c>
      <c r="C7" s="119">
        <v>8476948</v>
      </c>
      <c r="D7" s="119">
        <v>8930326</v>
      </c>
      <c r="E7" s="119">
        <v>9802076</v>
      </c>
      <c r="F7" s="139"/>
      <c r="G7" s="140"/>
    </row>
    <row r="8" spans="1:11" ht="14.25" customHeight="1" x14ac:dyDescent="0.2">
      <c r="A8" s="64" t="s">
        <v>12</v>
      </c>
      <c r="B8" s="119">
        <v>0</v>
      </c>
      <c r="C8" s="119">
        <v>0</v>
      </c>
      <c r="D8" s="119">
        <v>1</v>
      </c>
      <c r="E8" s="119">
        <v>5364</v>
      </c>
      <c r="F8" s="139"/>
      <c r="G8" s="140"/>
    </row>
    <row r="9" spans="1:11" ht="14.25" customHeight="1" x14ac:dyDescent="0.2">
      <c r="A9" s="64" t="s">
        <v>2</v>
      </c>
      <c r="B9" s="119">
        <v>20</v>
      </c>
      <c r="C9" s="119">
        <v>256</v>
      </c>
      <c r="D9" s="119">
        <v>9</v>
      </c>
      <c r="E9" s="119">
        <v>4524</v>
      </c>
      <c r="F9" s="139"/>
      <c r="G9" s="140"/>
    </row>
    <row r="10" spans="1:11" ht="14.25" customHeight="1" x14ac:dyDescent="0.2">
      <c r="A10" s="39" t="s">
        <v>3</v>
      </c>
      <c r="B10" s="119">
        <v>436825</v>
      </c>
      <c r="C10" s="119">
        <v>349474</v>
      </c>
      <c r="D10" s="119">
        <v>304772</v>
      </c>
      <c r="E10" s="119">
        <v>364078</v>
      </c>
      <c r="F10" s="139"/>
      <c r="G10" s="140"/>
    </row>
    <row r="11" spans="1:11" ht="14.25" customHeight="1" x14ac:dyDescent="0.2">
      <c r="A11" s="64" t="s">
        <v>4</v>
      </c>
      <c r="B11" s="119">
        <v>211322</v>
      </c>
      <c r="C11" s="119">
        <v>196813</v>
      </c>
      <c r="D11" s="119">
        <v>85001</v>
      </c>
      <c r="E11" s="119">
        <v>49170</v>
      </c>
      <c r="F11" s="139"/>
      <c r="G11" s="140"/>
    </row>
    <row r="12" spans="1:11" ht="14.25" customHeight="1" x14ac:dyDescent="0.2">
      <c r="A12" s="64" t="s">
        <v>5</v>
      </c>
      <c r="B12" s="119">
        <v>69268</v>
      </c>
      <c r="C12" s="119">
        <v>70705</v>
      </c>
      <c r="D12" s="119">
        <v>71340</v>
      </c>
      <c r="E12" s="119">
        <v>74253</v>
      </c>
      <c r="F12" s="139"/>
      <c r="G12" s="140"/>
    </row>
    <row r="13" spans="1:11" ht="14.25" customHeight="1" x14ac:dyDescent="0.2">
      <c r="A13" s="64" t="s">
        <v>7</v>
      </c>
      <c r="B13" s="119">
        <v>66444</v>
      </c>
      <c r="C13" s="119">
        <v>112887</v>
      </c>
      <c r="D13" s="119">
        <v>138</v>
      </c>
      <c r="E13" s="119">
        <v>0</v>
      </c>
      <c r="F13" s="139"/>
      <c r="G13" s="140"/>
    </row>
    <row r="14" spans="1:11" ht="14.25" customHeight="1" x14ac:dyDescent="0.2">
      <c r="A14" s="64" t="s">
        <v>8</v>
      </c>
      <c r="B14" s="119">
        <v>0</v>
      </c>
      <c r="C14" s="119">
        <v>0</v>
      </c>
      <c r="D14" s="119">
        <v>665</v>
      </c>
      <c r="E14" s="119">
        <v>0</v>
      </c>
      <c r="F14" s="139"/>
      <c r="G14" s="140"/>
    </row>
    <row r="15" spans="1:11" ht="14.25" customHeight="1" x14ac:dyDescent="0.2">
      <c r="A15" s="64" t="s">
        <v>9</v>
      </c>
      <c r="B15" s="119">
        <v>8244</v>
      </c>
      <c r="C15" s="119">
        <v>29983</v>
      </c>
      <c r="D15" s="119">
        <v>462</v>
      </c>
      <c r="E15" s="119">
        <v>1</v>
      </c>
      <c r="F15" s="139"/>
      <c r="G15" s="140"/>
    </row>
    <row r="16" spans="1:11" ht="14.25" customHeight="1" x14ac:dyDescent="0.2">
      <c r="A16" s="64" t="s">
        <v>10</v>
      </c>
      <c r="B16" s="119">
        <v>105548</v>
      </c>
      <c r="C16" s="119">
        <v>132843</v>
      </c>
      <c r="D16" s="119">
        <v>99857</v>
      </c>
      <c r="E16" s="119">
        <v>91417</v>
      </c>
      <c r="F16" s="139"/>
      <c r="G16" s="140"/>
    </row>
    <row r="17" spans="1:7" ht="14.25" customHeight="1" x14ac:dyDescent="0.2">
      <c r="A17" s="39" t="s">
        <v>11</v>
      </c>
      <c r="B17" s="119">
        <v>0</v>
      </c>
      <c r="C17" s="119">
        <v>0</v>
      </c>
      <c r="D17" s="119">
        <v>0</v>
      </c>
      <c r="E17" s="119">
        <v>0</v>
      </c>
      <c r="F17" s="139"/>
      <c r="G17" s="140"/>
    </row>
    <row r="18" spans="1:7" ht="14.25" customHeight="1" x14ac:dyDescent="0.2">
      <c r="A18" s="39" t="s">
        <v>13</v>
      </c>
      <c r="B18" s="119">
        <v>0</v>
      </c>
      <c r="C18" s="119">
        <v>0</v>
      </c>
      <c r="D18" s="119">
        <v>0</v>
      </c>
      <c r="E18" s="119">
        <v>0</v>
      </c>
      <c r="F18" s="139"/>
      <c r="G18" s="140"/>
    </row>
    <row r="19" spans="1:7" ht="14.25" customHeight="1" x14ac:dyDescent="0.2">
      <c r="A19" s="64" t="s">
        <v>14</v>
      </c>
      <c r="B19" s="119">
        <v>0</v>
      </c>
      <c r="C19" s="119">
        <v>0</v>
      </c>
      <c r="D19" s="119">
        <v>0</v>
      </c>
      <c r="E19" s="119">
        <v>0</v>
      </c>
      <c r="F19" s="139"/>
      <c r="G19" s="140"/>
    </row>
    <row r="20" spans="1:7" ht="14.25" customHeight="1" x14ac:dyDescent="0.2">
      <c r="A20" s="64" t="s">
        <v>15</v>
      </c>
      <c r="B20" s="119">
        <v>0</v>
      </c>
      <c r="C20" s="119">
        <v>0</v>
      </c>
      <c r="D20" s="119">
        <v>0</v>
      </c>
      <c r="E20" s="119">
        <v>0</v>
      </c>
      <c r="F20" s="139"/>
      <c r="G20" s="140"/>
    </row>
    <row r="21" spans="1:7" ht="14.25" customHeight="1" x14ac:dyDescent="0.2">
      <c r="A21" s="64" t="s">
        <v>17</v>
      </c>
      <c r="B21" s="119">
        <v>137165</v>
      </c>
      <c r="C21" s="119">
        <v>109358</v>
      </c>
      <c r="D21" s="119">
        <v>89268</v>
      </c>
      <c r="E21" s="119">
        <v>90638</v>
      </c>
      <c r="F21" s="139"/>
      <c r="G21" s="140"/>
    </row>
    <row r="22" spans="1:7" ht="14.25" customHeight="1" x14ac:dyDescent="0.2">
      <c r="A22" s="64" t="s">
        <v>18</v>
      </c>
      <c r="B22" s="119">
        <v>148</v>
      </c>
      <c r="C22" s="119">
        <v>0</v>
      </c>
      <c r="D22" s="119">
        <v>0</v>
      </c>
      <c r="E22" s="119">
        <v>3</v>
      </c>
      <c r="F22" s="139"/>
      <c r="G22" s="140"/>
    </row>
    <row r="23" spans="1:7" ht="14.25" customHeight="1" x14ac:dyDescent="0.2">
      <c r="A23" s="64" t="s">
        <v>19</v>
      </c>
      <c r="B23" s="119">
        <v>22697</v>
      </c>
      <c r="C23" s="119">
        <v>30900</v>
      </c>
      <c r="D23" s="119">
        <v>12355</v>
      </c>
      <c r="E23" s="119">
        <v>4671</v>
      </c>
      <c r="F23" s="139"/>
      <c r="G23" s="140"/>
    </row>
    <row r="24" spans="1:7" ht="14.25" customHeight="1" x14ac:dyDescent="0.2">
      <c r="A24" s="64" t="s">
        <v>20</v>
      </c>
      <c r="B24" s="119">
        <v>70957</v>
      </c>
      <c r="C24" s="119">
        <v>85704</v>
      </c>
      <c r="D24" s="119">
        <v>60800</v>
      </c>
      <c r="E24" s="119">
        <v>49882</v>
      </c>
      <c r="F24" s="139"/>
      <c r="G24" s="140"/>
    </row>
    <row r="25" spans="1:7" ht="14.25" customHeight="1" x14ac:dyDescent="0.2">
      <c r="A25" s="64" t="s">
        <v>21</v>
      </c>
      <c r="B25" s="119">
        <v>20281.13</v>
      </c>
      <c r="C25" s="119">
        <v>14993</v>
      </c>
      <c r="D25" s="119">
        <v>13409</v>
      </c>
      <c r="E25" s="119">
        <v>5119</v>
      </c>
      <c r="F25" s="139"/>
      <c r="G25" s="140"/>
    </row>
    <row r="26" spans="1:7" ht="14.25" customHeight="1" x14ac:dyDescent="0.2">
      <c r="A26" s="64" t="s">
        <v>22</v>
      </c>
      <c r="B26" s="119">
        <v>642532</v>
      </c>
      <c r="C26" s="119">
        <v>661106</v>
      </c>
      <c r="D26" s="119">
        <v>651771</v>
      </c>
      <c r="E26" s="119">
        <v>701409</v>
      </c>
      <c r="F26" s="139"/>
      <c r="G26" s="140"/>
    </row>
    <row r="27" spans="1:7" ht="14.25" customHeight="1" x14ac:dyDescent="0.2">
      <c r="A27" s="64" t="s">
        <v>23</v>
      </c>
      <c r="B27" s="119">
        <v>151170</v>
      </c>
      <c r="C27" s="119">
        <v>136813</v>
      </c>
      <c r="D27" s="119">
        <v>78487</v>
      </c>
      <c r="E27" s="119">
        <v>105953</v>
      </c>
      <c r="F27" s="139"/>
      <c r="G27" s="140"/>
    </row>
    <row r="28" spans="1:7" ht="14.25" customHeight="1" x14ac:dyDescent="0.2">
      <c r="A28" s="64" t="s">
        <v>24</v>
      </c>
      <c r="B28" s="119">
        <v>0</v>
      </c>
      <c r="C28" s="119">
        <v>0</v>
      </c>
      <c r="D28" s="119">
        <v>0</v>
      </c>
      <c r="E28" s="119">
        <v>0</v>
      </c>
      <c r="F28" s="139"/>
      <c r="G28" s="140"/>
    </row>
    <row r="29" spans="1:7" ht="14.25" customHeight="1" x14ac:dyDescent="0.2">
      <c r="A29" s="64" t="s">
        <v>25</v>
      </c>
      <c r="B29" s="119">
        <v>10523</v>
      </c>
      <c r="C29" s="119">
        <v>10560</v>
      </c>
      <c r="D29" s="119">
        <v>12468</v>
      </c>
      <c r="E29" s="119">
        <v>10944</v>
      </c>
      <c r="F29" s="139"/>
      <c r="G29" s="140"/>
    </row>
    <row r="30" spans="1:7" ht="14.25" customHeight="1" x14ac:dyDescent="0.2">
      <c r="A30" s="64" t="s">
        <v>26</v>
      </c>
      <c r="B30" s="119">
        <v>0</v>
      </c>
      <c r="C30" s="119">
        <v>0</v>
      </c>
      <c r="D30" s="119">
        <v>0</v>
      </c>
      <c r="E30" s="119">
        <v>0</v>
      </c>
      <c r="F30" s="139"/>
      <c r="G30" s="140"/>
    </row>
    <row r="31" spans="1:7" ht="14.25" customHeight="1" x14ac:dyDescent="0.2">
      <c r="A31" s="64" t="s">
        <v>27</v>
      </c>
      <c r="B31" s="119">
        <v>19998</v>
      </c>
      <c r="C31" s="119">
        <v>4526</v>
      </c>
      <c r="D31" s="119">
        <v>3308</v>
      </c>
      <c r="E31" s="119">
        <v>3946</v>
      </c>
      <c r="F31" s="139"/>
      <c r="G31" s="140"/>
    </row>
    <row r="32" spans="1:7" ht="13.5" customHeight="1" x14ac:dyDescent="0.2">
      <c r="A32" s="84" t="s">
        <v>34</v>
      </c>
      <c r="B32" s="80">
        <f>SUM(B7:B9)+SUM(B12:B20)</f>
        <v>8308289</v>
      </c>
      <c r="C32" s="80">
        <f>SUM(C7:C9)+SUM(C12:C20)</f>
        <v>8823622</v>
      </c>
      <c r="D32" s="80">
        <f>SUM(D7:D9)+SUM(D12:D20)</f>
        <v>9102798</v>
      </c>
      <c r="E32" s="80">
        <f>SUM(E7:E9)+SUM(E12:E20)</f>
        <v>9977635</v>
      </c>
      <c r="F32" s="139"/>
      <c r="G32" s="138"/>
    </row>
    <row r="33" spans="1:12" ht="13.5" customHeight="1" x14ac:dyDescent="0.2">
      <c r="A33" s="83"/>
      <c r="B33" s="79"/>
      <c r="C33" s="79"/>
      <c r="D33" s="79"/>
      <c r="E33" s="79"/>
      <c r="F33" s="139"/>
      <c r="G33" s="138"/>
    </row>
    <row r="34" spans="1:12" ht="14.25" customHeight="1" x14ac:dyDescent="0.2">
      <c r="A34" s="64" t="s">
        <v>29</v>
      </c>
      <c r="B34" s="45">
        <f>B10+B21+B22+B23+B24+B30</f>
        <v>667792</v>
      </c>
      <c r="C34" s="45">
        <f>C10+C21+C22+C23+C24+C30</f>
        <v>575436</v>
      </c>
      <c r="D34" s="45">
        <f>D10+D21+D22+D23+D24+D30</f>
        <v>467195</v>
      </c>
      <c r="E34" s="45">
        <f>E10+E21+E22+E23+E24+E30</f>
        <v>509272</v>
      </c>
      <c r="F34" s="139"/>
    </row>
    <row r="35" spans="1:12" ht="14.25" customHeight="1" x14ac:dyDescent="0.2">
      <c r="A35" s="64" t="s">
        <v>30</v>
      </c>
      <c r="B35" s="45">
        <f>B11+SUM(B25:B29)+B31</f>
        <v>1055826.1299999999</v>
      </c>
      <c r="C35" s="45">
        <f>C11+SUM(C25:C29)+C31</f>
        <v>1024811</v>
      </c>
      <c r="D35" s="45">
        <f>D11+D25+D26+D27+D28+D29+D31</f>
        <v>844444</v>
      </c>
      <c r="E35" s="45">
        <f>E11+E25+E26+E27+E28+E29+E31</f>
        <v>876541</v>
      </c>
      <c r="F35" s="139"/>
    </row>
    <row r="36" spans="1:12" ht="13.5" customHeight="1" x14ac:dyDescent="0.2">
      <c r="A36" s="83" t="s">
        <v>33</v>
      </c>
      <c r="B36" s="79">
        <f>SUM(B32:B35)</f>
        <v>10031907.129999999</v>
      </c>
      <c r="C36" s="79">
        <f>SUM(C32:C35)</f>
        <v>10423869</v>
      </c>
      <c r="D36" s="79">
        <f>SUM(D32:D35)</f>
        <v>10414437</v>
      </c>
      <c r="E36" s="79">
        <f>SUM(E32:E35)</f>
        <v>11363448</v>
      </c>
      <c r="F36" s="139"/>
    </row>
    <row r="37" spans="1:12" ht="13.5" customHeight="1" x14ac:dyDescent="0.2">
      <c r="A37" s="83"/>
      <c r="B37" s="79"/>
      <c r="C37" s="79"/>
      <c r="D37" s="79"/>
      <c r="E37" s="79"/>
      <c r="F37" s="139"/>
    </row>
    <row r="38" spans="1:12" ht="12" customHeight="1" x14ac:dyDescent="0.2">
      <c r="A38" s="35"/>
    </row>
    <row r="39" spans="1:12" ht="12" customHeight="1" x14ac:dyDescent="0.2">
      <c r="A39" s="35" t="s">
        <v>96</v>
      </c>
    </row>
    <row r="42" spans="1:12" ht="12" customHeight="1" x14ac:dyDescent="0.2">
      <c r="L42" s="37"/>
    </row>
    <row r="43" spans="1:12" ht="12" customHeight="1" x14ac:dyDescent="0.2">
      <c r="L43" s="37"/>
    </row>
    <row r="44" spans="1:12" ht="12" customHeight="1" x14ac:dyDescent="0.2">
      <c r="L44" s="37"/>
    </row>
    <row r="45" spans="1:12" ht="12" customHeight="1" x14ac:dyDescent="0.2">
      <c r="L45" s="37"/>
    </row>
    <row r="46" spans="1:12" ht="12" customHeight="1" x14ac:dyDescent="0.2">
      <c r="L46" s="37"/>
    </row>
    <row r="47" spans="1:12" ht="12" customHeight="1" x14ac:dyDescent="0.2">
      <c r="L47" s="37"/>
    </row>
    <row r="48" spans="1:12" ht="12" customHeight="1" x14ac:dyDescent="0.2">
      <c r="L48" s="37"/>
    </row>
    <row r="49" spans="12:12" ht="12" customHeight="1" x14ac:dyDescent="0.2">
      <c r="L49" s="37"/>
    </row>
  </sheetData>
  <mergeCells count="17">
    <mergeCell ref="A32:A33"/>
    <mergeCell ref="B32:B33"/>
    <mergeCell ref="C32:C33"/>
    <mergeCell ref="D32:D33"/>
    <mergeCell ref="E32:E33"/>
    <mergeCell ref="A36:A37"/>
    <mergeCell ref="B36:B37"/>
    <mergeCell ref="C36:C37"/>
    <mergeCell ref="D36:D37"/>
    <mergeCell ref="E36:E37"/>
    <mergeCell ref="A1:K1"/>
    <mergeCell ref="A2:K2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sqref="A1:XFD1048576"/>
    </sheetView>
  </sheetViews>
  <sheetFormatPr defaultRowHeight="12.75" x14ac:dyDescent="0.2"/>
  <cols>
    <col min="1" max="1" width="18.7109375" style="51" customWidth="1"/>
    <col min="2" max="4" width="8.85546875" style="51" customWidth="1"/>
    <col min="5" max="5" width="1.28515625" style="51" customWidth="1"/>
    <col min="6" max="7" width="8.85546875" style="51" customWidth="1"/>
    <col min="8" max="8" width="9.5703125" style="51" customWidth="1"/>
    <col min="9" max="9" width="1.28515625" style="51" customWidth="1"/>
    <col min="10" max="10" width="9.42578125" style="51" customWidth="1"/>
    <col min="11" max="12" width="9.7109375" style="51" customWidth="1"/>
    <col min="13" max="13" width="1.28515625" style="51" customWidth="1"/>
    <col min="14" max="14" width="9.140625" style="51" customWidth="1"/>
    <col min="15" max="15" width="10.5703125" style="51" customWidth="1"/>
    <col min="16" max="16" width="12.42578125" style="51" customWidth="1"/>
    <col min="17" max="17" width="1.28515625" style="51" customWidth="1"/>
    <col min="18" max="18" width="9.140625" style="51"/>
    <col min="19" max="19" width="12.5703125" style="51" customWidth="1"/>
    <col min="20" max="16384" width="9.140625" style="51"/>
  </cols>
  <sheetData>
    <row r="1" spans="1:19" s="34" customFormat="1" ht="13.15" customHeight="1" x14ac:dyDescent="0.2">
      <c r="A1" s="135" t="s">
        <v>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9" s="34" customFormat="1" ht="13.15" customHeight="1" x14ac:dyDescent="0.2">
      <c r="A2" s="136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9" ht="12.6" customHeight="1" x14ac:dyDescent="0.2">
      <c r="P3" s="122" t="s">
        <v>81</v>
      </c>
      <c r="Q3" s="122"/>
    </row>
    <row r="4" spans="1:19" ht="12.6" customHeight="1" x14ac:dyDescent="0.2">
      <c r="A4" s="90" t="s">
        <v>0</v>
      </c>
      <c r="B4" s="90" t="s">
        <v>35</v>
      </c>
      <c r="C4" s="94"/>
      <c r="D4" s="94"/>
      <c r="E4" s="66"/>
      <c r="F4" s="111" t="s">
        <v>36</v>
      </c>
      <c r="G4" s="141"/>
      <c r="H4" s="141"/>
      <c r="I4" s="66"/>
      <c r="J4" s="90" t="s">
        <v>37</v>
      </c>
      <c r="K4" s="94"/>
      <c r="L4" s="94"/>
      <c r="M4" s="66"/>
      <c r="N4" s="90" t="s">
        <v>38</v>
      </c>
      <c r="O4" s="90"/>
      <c r="P4" s="90"/>
      <c r="Q4" s="65"/>
      <c r="S4" s="34"/>
    </row>
    <row r="5" spans="1:19" ht="12.6" customHeight="1" x14ac:dyDescent="0.2">
      <c r="A5" s="90"/>
      <c r="B5" s="94"/>
      <c r="C5" s="94"/>
      <c r="D5" s="94"/>
      <c r="E5" s="66"/>
      <c r="F5" s="142"/>
      <c r="G5" s="142"/>
      <c r="H5" s="142"/>
      <c r="I5" s="66"/>
      <c r="J5" s="94"/>
      <c r="K5" s="94"/>
      <c r="L5" s="94"/>
      <c r="M5" s="66"/>
      <c r="N5" s="90"/>
      <c r="O5" s="90"/>
      <c r="P5" s="90"/>
      <c r="Q5" s="65"/>
    </row>
    <row r="6" spans="1:19" ht="12.6" customHeight="1" x14ac:dyDescent="0.2">
      <c r="A6" s="90"/>
      <c r="B6" s="89" t="s">
        <v>84</v>
      </c>
      <c r="C6" s="89" t="s">
        <v>85</v>
      </c>
      <c r="D6" s="89" t="s">
        <v>41</v>
      </c>
      <c r="E6" s="65"/>
      <c r="F6" s="143" t="s">
        <v>84</v>
      </c>
      <c r="G6" s="143" t="s">
        <v>85</v>
      </c>
      <c r="H6" s="143" t="s">
        <v>41</v>
      </c>
      <c r="I6" s="65"/>
      <c r="J6" s="89" t="s">
        <v>84</v>
      </c>
      <c r="K6" s="89" t="s">
        <v>85</v>
      </c>
      <c r="L6" s="89" t="s">
        <v>41</v>
      </c>
      <c r="M6" s="65"/>
      <c r="N6" s="89" t="s">
        <v>86</v>
      </c>
      <c r="O6" s="89" t="s">
        <v>87</v>
      </c>
      <c r="P6" s="89" t="s">
        <v>41</v>
      </c>
      <c r="Q6" s="65"/>
    </row>
    <row r="7" spans="1:19" ht="12.6" customHeight="1" x14ac:dyDescent="0.2">
      <c r="A7" s="90"/>
      <c r="B7" s="90"/>
      <c r="C7" s="90"/>
      <c r="D7" s="90"/>
      <c r="E7" s="65"/>
      <c r="F7" s="143"/>
      <c r="G7" s="143"/>
      <c r="H7" s="143"/>
      <c r="I7" s="65"/>
      <c r="J7" s="90"/>
      <c r="K7" s="90"/>
      <c r="L7" s="90"/>
      <c r="M7" s="65"/>
      <c r="N7" s="90"/>
      <c r="O7" s="90"/>
      <c r="P7" s="90"/>
      <c r="Q7" s="65"/>
    </row>
    <row r="8" spans="1:19" ht="12.6" customHeight="1" x14ac:dyDescent="0.2">
      <c r="A8" s="90"/>
      <c r="B8" s="90"/>
      <c r="C8" s="90"/>
      <c r="D8" s="90"/>
      <c r="E8" s="65"/>
      <c r="F8" s="89"/>
      <c r="G8" s="89"/>
      <c r="H8" s="89"/>
      <c r="I8" s="65"/>
      <c r="J8" s="90"/>
      <c r="K8" s="90"/>
      <c r="L8" s="90"/>
      <c r="M8" s="65"/>
      <c r="N8" s="90"/>
      <c r="O8" s="90"/>
      <c r="P8" s="90"/>
      <c r="Q8" s="65"/>
    </row>
    <row r="9" spans="1:19" ht="14.25" customHeight="1" x14ac:dyDescent="0.2">
      <c r="A9" s="67" t="s">
        <v>1</v>
      </c>
      <c r="B9" s="52">
        <v>226094</v>
      </c>
      <c r="C9" s="52">
        <v>443857</v>
      </c>
      <c r="D9" s="52">
        <f>C9+B9</f>
        <v>669951</v>
      </c>
      <c r="E9" s="52"/>
      <c r="F9" s="52">
        <v>3630902</v>
      </c>
      <c r="G9" s="52">
        <v>3757912</v>
      </c>
      <c r="H9" s="52">
        <f>G9+F9</f>
        <v>7388814</v>
      </c>
      <c r="I9" s="52"/>
      <c r="J9" s="52">
        <v>3856996</v>
      </c>
      <c r="K9" s="52">
        <v>4201769</v>
      </c>
      <c r="L9" s="52">
        <f>K9+J9</f>
        <v>8058765</v>
      </c>
      <c r="M9" s="52"/>
      <c r="N9" s="52">
        <v>0</v>
      </c>
      <c r="O9" s="52">
        <v>0</v>
      </c>
      <c r="P9" s="52">
        <f>O9+N9</f>
        <v>0</v>
      </c>
      <c r="Q9" s="52"/>
    </row>
    <row r="10" spans="1:19" ht="14.25" customHeight="1" x14ac:dyDescent="0.2">
      <c r="A10" s="67" t="s">
        <v>2</v>
      </c>
      <c r="B10" s="52">
        <v>8</v>
      </c>
      <c r="C10" s="52">
        <v>0</v>
      </c>
      <c r="D10" s="52">
        <f t="shared" ref="D10:D33" si="0">C10+B10</f>
        <v>8</v>
      </c>
      <c r="E10" s="52"/>
      <c r="F10" s="52">
        <v>0</v>
      </c>
      <c r="G10" s="52">
        <v>12</v>
      </c>
      <c r="H10" s="52">
        <f t="shared" ref="H10:H33" si="1">G10+F10</f>
        <v>12</v>
      </c>
      <c r="I10" s="52"/>
      <c r="J10" s="52">
        <v>8</v>
      </c>
      <c r="K10" s="52">
        <v>12</v>
      </c>
      <c r="L10" s="52">
        <f t="shared" ref="L10:L33" si="2">K10+J10</f>
        <v>20</v>
      </c>
      <c r="M10" s="52"/>
      <c r="N10" s="52">
        <v>2832</v>
      </c>
      <c r="O10" s="52">
        <v>0</v>
      </c>
      <c r="P10" s="52">
        <f t="shared" ref="P10:P33" si="3">O10+N10</f>
        <v>2832</v>
      </c>
      <c r="Q10" s="52"/>
    </row>
    <row r="11" spans="1:19" ht="14.25" customHeight="1" x14ac:dyDescent="0.2">
      <c r="A11" s="67" t="s">
        <v>3</v>
      </c>
      <c r="B11" s="52">
        <v>143905</v>
      </c>
      <c r="C11" s="52">
        <v>158194</v>
      </c>
      <c r="D11" s="52">
        <f t="shared" si="0"/>
        <v>302099</v>
      </c>
      <c r="E11" s="52"/>
      <c r="F11" s="52">
        <v>116662</v>
      </c>
      <c r="G11" s="52">
        <v>18064</v>
      </c>
      <c r="H11" s="52">
        <f t="shared" si="1"/>
        <v>134726</v>
      </c>
      <c r="I11" s="52"/>
      <c r="J11" s="52">
        <v>260567</v>
      </c>
      <c r="K11" s="52">
        <v>176258</v>
      </c>
      <c r="L11" s="52">
        <f t="shared" si="2"/>
        <v>436825</v>
      </c>
      <c r="M11" s="52"/>
      <c r="N11" s="52">
        <v>0</v>
      </c>
      <c r="O11" s="52">
        <v>0</v>
      </c>
      <c r="P11" s="52">
        <f t="shared" si="3"/>
        <v>0</v>
      </c>
      <c r="Q11" s="52"/>
    </row>
    <row r="12" spans="1:19" ht="14.25" customHeight="1" x14ac:dyDescent="0.2">
      <c r="A12" s="67" t="s">
        <v>4</v>
      </c>
      <c r="B12" s="52">
        <v>54624</v>
      </c>
      <c r="C12" s="52">
        <v>156698</v>
      </c>
      <c r="D12" s="52">
        <f t="shared" si="0"/>
        <v>211322</v>
      </c>
      <c r="E12" s="52"/>
      <c r="F12" s="52">
        <v>0</v>
      </c>
      <c r="G12" s="52">
        <v>0</v>
      </c>
      <c r="H12" s="52">
        <f t="shared" si="1"/>
        <v>0</v>
      </c>
      <c r="I12" s="52"/>
      <c r="J12" s="52">
        <v>54624</v>
      </c>
      <c r="K12" s="52">
        <v>156698</v>
      </c>
      <c r="L12" s="52">
        <f t="shared" si="2"/>
        <v>211322</v>
      </c>
      <c r="M12" s="52"/>
      <c r="N12" s="52">
        <v>285</v>
      </c>
      <c r="O12" s="52">
        <v>0</v>
      </c>
      <c r="P12" s="52">
        <f t="shared" si="3"/>
        <v>285</v>
      </c>
      <c r="Q12" s="52"/>
    </row>
    <row r="13" spans="1:19" ht="14.25" customHeight="1" x14ac:dyDescent="0.2">
      <c r="A13" s="67" t="s">
        <v>5</v>
      </c>
      <c r="B13" s="52">
        <v>48028</v>
      </c>
      <c r="C13" s="52">
        <v>21240</v>
      </c>
      <c r="D13" s="52">
        <f t="shared" si="0"/>
        <v>69268</v>
      </c>
      <c r="E13" s="52"/>
      <c r="F13" s="52">
        <v>0</v>
      </c>
      <c r="G13" s="52">
        <v>0</v>
      </c>
      <c r="H13" s="52">
        <f t="shared" si="1"/>
        <v>0</v>
      </c>
      <c r="I13" s="52"/>
      <c r="J13" s="52">
        <v>48028</v>
      </c>
      <c r="K13" s="52">
        <v>21240</v>
      </c>
      <c r="L13" s="52">
        <f t="shared" si="2"/>
        <v>69268</v>
      </c>
      <c r="M13" s="52"/>
      <c r="N13" s="52">
        <v>0</v>
      </c>
      <c r="O13" s="52">
        <v>0</v>
      </c>
      <c r="P13" s="52">
        <f t="shared" si="3"/>
        <v>0</v>
      </c>
      <c r="Q13" s="52"/>
    </row>
    <row r="14" spans="1:19" ht="14.25" customHeight="1" x14ac:dyDescent="0.2">
      <c r="A14" s="67" t="s">
        <v>7</v>
      </c>
      <c r="B14" s="52">
        <v>43581</v>
      </c>
      <c r="C14" s="52">
        <v>22863</v>
      </c>
      <c r="D14" s="52">
        <f t="shared" si="0"/>
        <v>66444</v>
      </c>
      <c r="E14" s="52"/>
      <c r="F14" s="52">
        <v>0</v>
      </c>
      <c r="G14" s="52">
        <v>0</v>
      </c>
      <c r="H14" s="52">
        <f t="shared" si="1"/>
        <v>0</v>
      </c>
      <c r="I14" s="52"/>
      <c r="J14" s="52">
        <v>43581</v>
      </c>
      <c r="K14" s="52">
        <v>22863</v>
      </c>
      <c r="L14" s="52">
        <f t="shared" si="2"/>
        <v>66444</v>
      </c>
      <c r="M14" s="52"/>
      <c r="N14" s="52">
        <v>0</v>
      </c>
      <c r="O14" s="52">
        <v>0</v>
      </c>
      <c r="P14" s="52">
        <f t="shared" si="3"/>
        <v>0</v>
      </c>
      <c r="Q14" s="52"/>
    </row>
    <row r="15" spans="1:19" ht="14.25" customHeight="1" x14ac:dyDescent="0.2">
      <c r="A15" s="67" t="s">
        <v>8</v>
      </c>
      <c r="B15" s="52">
        <v>0</v>
      </c>
      <c r="C15" s="52">
        <v>0</v>
      </c>
      <c r="D15" s="52">
        <f t="shared" si="0"/>
        <v>0</v>
      </c>
      <c r="E15" s="52"/>
      <c r="F15" s="52">
        <v>0</v>
      </c>
      <c r="G15" s="52">
        <v>6699</v>
      </c>
      <c r="H15" s="52">
        <f t="shared" si="1"/>
        <v>6699</v>
      </c>
      <c r="I15" s="52"/>
      <c r="J15" s="52">
        <v>0</v>
      </c>
      <c r="K15" s="52">
        <v>6699</v>
      </c>
      <c r="L15" s="52">
        <f t="shared" si="2"/>
        <v>6699</v>
      </c>
      <c r="M15" s="52"/>
      <c r="N15" s="52">
        <v>0</v>
      </c>
      <c r="O15" s="52">
        <v>0</v>
      </c>
      <c r="P15" s="52">
        <f t="shared" si="3"/>
        <v>0</v>
      </c>
      <c r="Q15" s="52"/>
    </row>
    <row r="16" spans="1:19" ht="14.25" customHeight="1" x14ac:dyDescent="0.2">
      <c r="A16" s="67" t="s">
        <v>9</v>
      </c>
      <c r="B16" s="52">
        <v>0</v>
      </c>
      <c r="C16" s="52">
        <v>0</v>
      </c>
      <c r="D16" s="52">
        <f t="shared" si="0"/>
        <v>0</v>
      </c>
      <c r="E16" s="52"/>
      <c r="F16" s="52">
        <v>0</v>
      </c>
      <c r="G16" s="52">
        <v>0</v>
      </c>
      <c r="H16" s="52">
        <f t="shared" si="1"/>
        <v>0</v>
      </c>
      <c r="I16" s="52"/>
      <c r="J16" s="52">
        <v>0</v>
      </c>
      <c r="K16" s="52">
        <v>0</v>
      </c>
      <c r="L16" s="52">
        <f t="shared" si="2"/>
        <v>0</v>
      </c>
      <c r="M16" s="52"/>
      <c r="N16" s="52">
        <v>0</v>
      </c>
      <c r="O16" s="52">
        <v>0</v>
      </c>
      <c r="P16" s="52">
        <f t="shared" si="3"/>
        <v>0</v>
      </c>
      <c r="Q16" s="52"/>
    </row>
    <row r="17" spans="1:17" ht="14.25" customHeight="1" x14ac:dyDescent="0.2">
      <c r="A17" s="67" t="s">
        <v>10</v>
      </c>
      <c r="B17" s="52">
        <v>11403</v>
      </c>
      <c r="C17" s="52">
        <v>94145</v>
      </c>
      <c r="D17" s="52">
        <f t="shared" si="0"/>
        <v>105548</v>
      </c>
      <c r="E17" s="52"/>
      <c r="F17" s="52">
        <v>0</v>
      </c>
      <c r="G17" s="52">
        <v>0</v>
      </c>
      <c r="H17" s="52">
        <f t="shared" si="1"/>
        <v>0</v>
      </c>
      <c r="I17" s="52"/>
      <c r="J17" s="52">
        <v>11403</v>
      </c>
      <c r="K17" s="52">
        <v>94145</v>
      </c>
      <c r="L17" s="52">
        <f t="shared" si="2"/>
        <v>105548</v>
      </c>
      <c r="M17" s="52"/>
      <c r="N17" s="52">
        <v>0</v>
      </c>
      <c r="O17" s="52">
        <v>0</v>
      </c>
      <c r="P17" s="52">
        <f t="shared" si="3"/>
        <v>0</v>
      </c>
      <c r="Q17" s="52"/>
    </row>
    <row r="18" spans="1:17" ht="14.25" customHeight="1" x14ac:dyDescent="0.2">
      <c r="A18" s="53" t="s">
        <v>11</v>
      </c>
      <c r="B18" s="52">
        <v>0</v>
      </c>
      <c r="C18" s="52">
        <v>0</v>
      </c>
      <c r="D18" s="52">
        <f t="shared" si="0"/>
        <v>0</v>
      </c>
      <c r="E18" s="52"/>
      <c r="F18" s="52">
        <v>0</v>
      </c>
      <c r="G18" s="52">
        <v>0</v>
      </c>
      <c r="H18" s="52">
        <f t="shared" si="1"/>
        <v>0</v>
      </c>
      <c r="I18" s="52"/>
      <c r="J18" s="52">
        <v>0</v>
      </c>
      <c r="K18" s="52">
        <v>0</v>
      </c>
      <c r="L18" s="52">
        <f t="shared" si="2"/>
        <v>0</v>
      </c>
      <c r="M18" s="52"/>
      <c r="N18" s="52">
        <v>0</v>
      </c>
      <c r="O18" s="52">
        <v>0</v>
      </c>
      <c r="P18" s="52">
        <f t="shared" si="3"/>
        <v>0</v>
      </c>
      <c r="Q18" s="52"/>
    </row>
    <row r="19" spans="1:17" ht="14.25" customHeight="1" x14ac:dyDescent="0.2">
      <c r="A19" s="67" t="s">
        <v>12</v>
      </c>
      <c r="B19" s="52">
        <v>0</v>
      </c>
      <c r="C19" s="52">
        <v>0</v>
      </c>
      <c r="D19" s="52">
        <f t="shared" si="0"/>
        <v>0</v>
      </c>
      <c r="E19" s="52"/>
      <c r="F19" s="52">
        <v>0</v>
      </c>
      <c r="G19" s="52">
        <v>0</v>
      </c>
      <c r="H19" s="52">
        <f t="shared" si="1"/>
        <v>0</v>
      </c>
      <c r="I19" s="52"/>
      <c r="J19" s="52">
        <v>0</v>
      </c>
      <c r="K19" s="52">
        <v>0</v>
      </c>
      <c r="L19" s="52">
        <f t="shared" si="2"/>
        <v>0</v>
      </c>
      <c r="M19" s="52"/>
      <c r="N19" s="52">
        <v>0</v>
      </c>
      <c r="O19" s="52">
        <v>0</v>
      </c>
      <c r="P19" s="52">
        <f t="shared" si="3"/>
        <v>0</v>
      </c>
      <c r="Q19" s="52"/>
    </row>
    <row r="20" spans="1:17" ht="14.25" customHeight="1" x14ac:dyDescent="0.2">
      <c r="A20" s="53" t="s">
        <v>13</v>
      </c>
      <c r="B20" s="52">
        <v>0</v>
      </c>
      <c r="C20" s="52">
        <v>0</v>
      </c>
      <c r="D20" s="52">
        <f t="shared" si="0"/>
        <v>0</v>
      </c>
      <c r="E20" s="52"/>
      <c r="F20" s="52">
        <v>0</v>
      </c>
      <c r="G20" s="52">
        <v>0</v>
      </c>
      <c r="H20" s="52">
        <f t="shared" si="1"/>
        <v>0</v>
      </c>
      <c r="I20" s="52"/>
      <c r="J20" s="52">
        <v>0</v>
      </c>
      <c r="K20" s="52">
        <v>0</v>
      </c>
      <c r="L20" s="52">
        <f t="shared" si="2"/>
        <v>0</v>
      </c>
      <c r="M20" s="52"/>
      <c r="N20" s="52">
        <v>0</v>
      </c>
      <c r="O20" s="52">
        <v>0</v>
      </c>
      <c r="P20" s="52">
        <f t="shared" si="3"/>
        <v>0</v>
      </c>
      <c r="Q20" s="52"/>
    </row>
    <row r="21" spans="1:17" ht="14.25" customHeight="1" x14ac:dyDescent="0.2">
      <c r="A21" s="67" t="s">
        <v>14</v>
      </c>
      <c r="B21" s="52">
        <v>0</v>
      </c>
      <c r="C21" s="52">
        <v>0</v>
      </c>
      <c r="D21" s="52">
        <f t="shared" si="0"/>
        <v>0</v>
      </c>
      <c r="E21" s="52"/>
      <c r="F21" s="52">
        <v>0</v>
      </c>
      <c r="G21" s="52">
        <v>0</v>
      </c>
      <c r="H21" s="52">
        <f t="shared" si="1"/>
        <v>0</v>
      </c>
      <c r="I21" s="52"/>
      <c r="J21" s="52">
        <v>0</v>
      </c>
      <c r="K21" s="52">
        <v>0</v>
      </c>
      <c r="L21" s="52">
        <f t="shared" si="2"/>
        <v>0</v>
      </c>
      <c r="M21" s="52"/>
      <c r="N21" s="52">
        <v>0</v>
      </c>
      <c r="O21" s="52">
        <v>0</v>
      </c>
      <c r="P21" s="52">
        <f t="shared" si="3"/>
        <v>0</v>
      </c>
      <c r="Q21" s="52"/>
    </row>
    <row r="22" spans="1:17" ht="14.25" customHeight="1" x14ac:dyDescent="0.2">
      <c r="A22" s="67" t="s">
        <v>15</v>
      </c>
      <c r="B22" s="52">
        <v>0</v>
      </c>
      <c r="C22" s="52">
        <v>0</v>
      </c>
      <c r="D22" s="52">
        <f t="shared" si="0"/>
        <v>0</v>
      </c>
      <c r="E22" s="52"/>
      <c r="F22" s="52">
        <v>0</v>
      </c>
      <c r="G22" s="52">
        <v>0</v>
      </c>
      <c r="H22" s="52">
        <f t="shared" si="1"/>
        <v>0</v>
      </c>
      <c r="I22" s="52"/>
      <c r="J22" s="52">
        <v>0</v>
      </c>
      <c r="K22" s="52">
        <v>0</v>
      </c>
      <c r="L22" s="52">
        <f t="shared" si="2"/>
        <v>0</v>
      </c>
      <c r="M22" s="52"/>
      <c r="N22" s="52">
        <v>0</v>
      </c>
      <c r="O22" s="52">
        <v>0</v>
      </c>
      <c r="P22" s="52">
        <f t="shared" si="3"/>
        <v>0</v>
      </c>
      <c r="Q22" s="52"/>
    </row>
    <row r="23" spans="1:17" ht="14.25" customHeight="1" x14ac:dyDescent="0.2">
      <c r="A23" s="67" t="s">
        <v>17</v>
      </c>
      <c r="B23" s="52">
        <v>119584</v>
      </c>
      <c r="C23" s="52">
        <v>17581</v>
      </c>
      <c r="D23" s="52">
        <f t="shared" si="0"/>
        <v>137165</v>
      </c>
      <c r="E23" s="52"/>
      <c r="F23" s="52">
        <v>0</v>
      </c>
      <c r="G23" s="52">
        <v>0</v>
      </c>
      <c r="H23" s="52">
        <f t="shared" si="1"/>
        <v>0</v>
      </c>
      <c r="I23" s="52"/>
      <c r="J23" s="52">
        <v>119584</v>
      </c>
      <c r="K23" s="52">
        <v>17581</v>
      </c>
      <c r="L23" s="52">
        <f t="shared" si="2"/>
        <v>137165</v>
      </c>
      <c r="M23" s="52"/>
      <c r="N23" s="52">
        <v>0</v>
      </c>
      <c r="O23" s="52">
        <v>0</v>
      </c>
      <c r="P23" s="52">
        <f t="shared" si="3"/>
        <v>0</v>
      </c>
      <c r="Q23" s="52"/>
    </row>
    <row r="24" spans="1:17" ht="14.25" customHeight="1" x14ac:dyDescent="0.2">
      <c r="A24" s="67" t="s">
        <v>18</v>
      </c>
      <c r="B24" s="52">
        <v>148</v>
      </c>
      <c r="C24" s="52">
        <v>0</v>
      </c>
      <c r="D24" s="52">
        <f t="shared" si="0"/>
        <v>148</v>
      </c>
      <c r="E24" s="52"/>
      <c r="F24" s="52">
        <v>0</v>
      </c>
      <c r="G24" s="52">
        <v>0</v>
      </c>
      <c r="H24" s="52">
        <f t="shared" si="1"/>
        <v>0</v>
      </c>
      <c r="I24" s="52"/>
      <c r="J24" s="52">
        <v>148</v>
      </c>
      <c r="K24" s="52">
        <v>0</v>
      </c>
      <c r="L24" s="52">
        <f t="shared" si="2"/>
        <v>148</v>
      </c>
      <c r="M24" s="52"/>
      <c r="N24" s="52">
        <v>0</v>
      </c>
      <c r="O24" s="52">
        <v>0</v>
      </c>
      <c r="P24" s="52">
        <f t="shared" si="3"/>
        <v>0</v>
      </c>
      <c r="Q24" s="52"/>
    </row>
    <row r="25" spans="1:17" ht="14.25" customHeight="1" x14ac:dyDescent="0.2">
      <c r="A25" s="67" t="s">
        <v>19</v>
      </c>
      <c r="B25" s="52">
        <v>22697</v>
      </c>
      <c r="C25" s="52">
        <v>0</v>
      </c>
      <c r="D25" s="52">
        <f t="shared" si="0"/>
        <v>22697</v>
      </c>
      <c r="E25" s="52"/>
      <c r="F25" s="52">
        <v>0</v>
      </c>
      <c r="G25" s="52">
        <v>0</v>
      </c>
      <c r="H25" s="52">
        <f t="shared" si="1"/>
        <v>0</v>
      </c>
      <c r="I25" s="52"/>
      <c r="J25" s="52">
        <v>22697</v>
      </c>
      <c r="K25" s="52">
        <v>0</v>
      </c>
      <c r="L25" s="52">
        <f t="shared" si="2"/>
        <v>22697</v>
      </c>
      <c r="M25" s="52"/>
      <c r="N25" s="52">
        <v>0</v>
      </c>
      <c r="O25" s="52">
        <v>0</v>
      </c>
      <c r="P25" s="52">
        <f t="shared" si="3"/>
        <v>0</v>
      </c>
      <c r="Q25" s="52"/>
    </row>
    <row r="26" spans="1:17" ht="14.25" customHeight="1" x14ac:dyDescent="0.2">
      <c r="A26" s="67" t="s">
        <v>20</v>
      </c>
      <c r="B26" s="52">
        <v>70739</v>
      </c>
      <c r="C26" s="52">
        <v>218</v>
      </c>
      <c r="D26" s="52">
        <f t="shared" si="0"/>
        <v>70957</v>
      </c>
      <c r="E26" s="52"/>
      <c r="F26" s="52">
        <v>0</v>
      </c>
      <c r="G26" s="52">
        <v>0</v>
      </c>
      <c r="H26" s="52">
        <f t="shared" si="1"/>
        <v>0</v>
      </c>
      <c r="I26" s="52"/>
      <c r="J26" s="52">
        <v>70739</v>
      </c>
      <c r="K26" s="52">
        <v>218</v>
      </c>
      <c r="L26" s="52">
        <f t="shared" si="2"/>
        <v>70957</v>
      </c>
      <c r="M26" s="52"/>
      <c r="N26" s="52">
        <v>0</v>
      </c>
      <c r="O26" s="52">
        <v>0</v>
      </c>
      <c r="P26" s="52">
        <f t="shared" si="3"/>
        <v>0</v>
      </c>
      <c r="Q26" s="52"/>
    </row>
    <row r="27" spans="1:17" ht="14.25" customHeight="1" x14ac:dyDescent="0.2">
      <c r="A27" s="67" t="s">
        <v>21</v>
      </c>
      <c r="B27" s="52">
        <v>15104.130000000001</v>
      </c>
      <c r="C27" s="52">
        <v>1249</v>
      </c>
      <c r="D27" s="52">
        <f t="shared" si="0"/>
        <v>16353.130000000001</v>
      </c>
      <c r="E27" s="52"/>
      <c r="F27" s="52">
        <v>0</v>
      </c>
      <c r="G27" s="52">
        <v>0</v>
      </c>
      <c r="H27" s="52">
        <f t="shared" si="1"/>
        <v>0</v>
      </c>
      <c r="I27" s="52"/>
      <c r="J27" s="52">
        <v>15104.130000000001</v>
      </c>
      <c r="K27" s="52">
        <v>1249</v>
      </c>
      <c r="L27" s="52">
        <f t="shared" si="2"/>
        <v>16353.130000000001</v>
      </c>
      <c r="M27" s="52"/>
      <c r="N27" s="52">
        <v>569</v>
      </c>
      <c r="O27" s="52">
        <v>0</v>
      </c>
      <c r="P27" s="52">
        <f t="shared" si="3"/>
        <v>569</v>
      </c>
      <c r="Q27" s="52"/>
    </row>
    <row r="28" spans="1:17" ht="14.25" customHeight="1" x14ac:dyDescent="0.2">
      <c r="A28" s="67" t="s">
        <v>22</v>
      </c>
      <c r="B28" s="52">
        <v>494965</v>
      </c>
      <c r="C28" s="52">
        <v>147461</v>
      </c>
      <c r="D28" s="52">
        <f t="shared" si="0"/>
        <v>642426</v>
      </c>
      <c r="E28" s="52"/>
      <c r="F28" s="52">
        <v>106</v>
      </c>
      <c r="G28" s="52">
        <v>0</v>
      </c>
      <c r="H28" s="52">
        <f t="shared" si="1"/>
        <v>106</v>
      </c>
      <c r="I28" s="52"/>
      <c r="J28" s="52">
        <v>495071</v>
      </c>
      <c r="K28" s="52">
        <v>147461</v>
      </c>
      <c r="L28" s="52">
        <f t="shared" si="2"/>
        <v>642532</v>
      </c>
      <c r="M28" s="52"/>
      <c r="N28" s="52">
        <v>0</v>
      </c>
      <c r="O28" s="52">
        <v>0</v>
      </c>
      <c r="P28" s="52">
        <f t="shared" si="3"/>
        <v>0</v>
      </c>
      <c r="Q28" s="52"/>
    </row>
    <row r="29" spans="1:17" ht="14.25" customHeight="1" x14ac:dyDescent="0.2">
      <c r="A29" s="67" t="s">
        <v>23</v>
      </c>
      <c r="B29" s="52">
        <v>147151</v>
      </c>
      <c r="C29" s="52">
        <v>4019</v>
      </c>
      <c r="D29" s="52">
        <f t="shared" si="0"/>
        <v>151170</v>
      </c>
      <c r="E29" s="52"/>
      <c r="F29" s="52">
        <v>0</v>
      </c>
      <c r="G29" s="52">
        <v>0</v>
      </c>
      <c r="H29" s="52">
        <f t="shared" si="1"/>
        <v>0</v>
      </c>
      <c r="I29" s="52"/>
      <c r="J29" s="52">
        <v>147151</v>
      </c>
      <c r="K29" s="52">
        <v>4019</v>
      </c>
      <c r="L29" s="52">
        <f t="shared" si="2"/>
        <v>151170</v>
      </c>
      <c r="M29" s="52"/>
      <c r="N29" s="52">
        <v>59</v>
      </c>
      <c r="O29" s="52">
        <v>0</v>
      </c>
      <c r="P29" s="52">
        <f t="shared" si="3"/>
        <v>59</v>
      </c>
      <c r="Q29" s="52"/>
    </row>
    <row r="30" spans="1:17" ht="14.25" customHeight="1" x14ac:dyDescent="0.2">
      <c r="A30" s="67" t="s">
        <v>24</v>
      </c>
      <c r="B30" s="52">
        <v>0</v>
      </c>
      <c r="C30" s="52">
        <v>0</v>
      </c>
      <c r="D30" s="52">
        <f t="shared" si="0"/>
        <v>0</v>
      </c>
      <c r="E30" s="52"/>
      <c r="F30" s="52">
        <v>0</v>
      </c>
      <c r="G30" s="52">
        <v>0</v>
      </c>
      <c r="H30" s="52">
        <f t="shared" si="1"/>
        <v>0</v>
      </c>
      <c r="I30" s="52"/>
      <c r="J30" s="52">
        <v>0</v>
      </c>
      <c r="K30" s="52">
        <v>0</v>
      </c>
      <c r="L30" s="52">
        <f t="shared" si="2"/>
        <v>0</v>
      </c>
      <c r="M30" s="52"/>
      <c r="N30" s="52">
        <v>0</v>
      </c>
      <c r="O30" s="52">
        <v>0</v>
      </c>
      <c r="P30" s="52">
        <f t="shared" si="3"/>
        <v>0</v>
      </c>
      <c r="Q30" s="52"/>
    </row>
    <row r="31" spans="1:17" ht="14.25" customHeight="1" x14ac:dyDescent="0.2">
      <c r="A31" s="67" t="s">
        <v>25</v>
      </c>
      <c r="B31" s="52">
        <v>480</v>
      </c>
      <c r="C31" s="52">
        <v>10043</v>
      </c>
      <c r="D31" s="52">
        <f t="shared" si="0"/>
        <v>10523</v>
      </c>
      <c r="E31" s="52"/>
      <c r="F31" s="52">
        <v>0</v>
      </c>
      <c r="G31" s="52">
        <v>0</v>
      </c>
      <c r="H31" s="52">
        <f t="shared" si="1"/>
        <v>0</v>
      </c>
      <c r="I31" s="52"/>
      <c r="J31" s="52">
        <v>480</v>
      </c>
      <c r="K31" s="52">
        <v>10043</v>
      </c>
      <c r="L31" s="52">
        <f t="shared" si="2"/>
        <v>10523</v>
      </c>
      <c r="M31" s="52"/>
      <c r="N31" s="52">
        <v>0</v>
      </c>
      <c r="O31" s="52">
        <v>0</v>
      </c>
      <c r="P31" s="52">
        <f t="shared" si="3"/>
        <v>0</v>
      </c>
      <c r="Q31" s="52"/>
    </row>
    <row r="32" spans="1:17" ht="14.25" customHeight="1" x14ac:dyDescent="0.2">
      <c r="A32" s="67" t="s">
        <v>26</v>
      </c>
      <c r="B32" s="52">
        <v>0</v>
      </c>
      <c r="C32" s="52">
        <v>0</v>
      </c>
      <c r="D32" s="52">
        <f t="shared" si="0"/>
        <v>0</v>
      </c>
      <c r="E32" s="52"/>
      <c r="F32" s="52">
        <v>0</v>
      </c>
      <c r="G32" s="52">
        <v>0</v>
      </c>
      <c r="H32" s="52">
        <f t="shared" si="1"/>
        <v>0</v>
      </c>
      <c r="I32" s="52"/>
      <c r="J32" s="52">
        <v>0</v>
      </c>
      <c r="K32" s="52">
        <v>0</v>
      </c>
      <c r="L32" s="52">
        <f t="shared" si="2"/>
        <v>0</v>
      </c>
      <c r="M32" s="52"/>
      <c r="N32" s="52">
        <v>0</v>
      </c>
      <c r="O32" s="52">
        <v>0</v>
      </c>
      <c r="P32" s="52">
        <f t="shared" si="3"/>
        <v>0</v>
      </c>
      <c r="Q32" s="52"/>
    </row>
    <row r="33" spans="1:19" ht="14.25" customHeight="1" x14ac:dyDescent="0.2">
      <c r="A33" s="67" t="s">
        <v>27</v>
      </c>
      <c r="B33" s="52">
        <v>7049</v>
      </c>
      <c r="C33" s="52">
        <v>12949</v>
      </c>
      <c r="D33" s="52">
        <f t="shared" si="0"/>
        <v>19998</v>
      </c>
      <c r="E33" s="52"/>
      <c r="F33" s="52">
        <v>0</v>
      </c>
      <c r="G33" s="52">
        <v>0</v>
      </c>
      <c r="H33" s="52">
        <f t="shared" si="1"/>
        <v>0</v>
      </c>
      <c r="I33" s="52"/>
      <c r="J33" s="52">
        <v>7049</v>
      </c>
      <c r="K33" s="52">
        <v>12949</v>
      </c>
      <c r="L33" s="52">
        <f t="shared" si="2"/>
        <v>19998</v>
      </c>
      <c r="M33" s="52"/>
      <c r="N33" s="52">
        <v>1574</v>
      </c>
      <c r="O33" s="52">
        <v>0</v>
      </c>
      <c r="P33" s="52">
        <f t="shared" si="3"/>
        <v>1574</v>
      </c>
      <c r="Q33" s="52"/>
    </row>
    <row r="34" spans="1:19" ht="13.5" customHeight="1" x14ac:dyDescent="0.2">
      <c r="A34" s="91" t="s">
        <v>28</v>
      </c>
      <c r="B34" s="87">
        <f>SUM(B9:B10)+SUM(B13:B22)</f>
        <v>329114</v>
      </c>
      <c r="C34" s="87">
        <f>SUM(C9:C10)+SUM(C13:C22)</f>
        <v>582105</v>
      </c>
      <c r="D34" s="87">
        <f>SUM(D9:D10)+SUM(D13:D22)</f>
        <v>911219</v>
      </c>
      <c r="E34" s="68"/>
      <c r="F34" s="87">
        <f>SUM(F9:F10)+SUM(F13:F22)</f>
        <v>3630902</v>
      </c>
      <c r="G34" s="87">
        <f>SUM(G9:G10)+SUM(G13:G22)</f>
        <v>3764623</v>
      </c>
      <c r="H34" s="87">
        <f>SUM(H9:H10)+SUM(H13:H22)</f>
        <v>7395525</v>
      </c>
      <c r="I34" s="68"/>
      <c r="J34" s="87">
        <f>SUM(J9:J10)+SUM(J13:J22)</f>
        <v>3960016</v>
      </c>
      <c r="K34" s="87">
        <f>SUM(K9:K10)+SUM(K13:K22)</f>
        <v>4346728</v>
      </c>
      <c r="L34" s="87">
        <f>SUM(L9:L10)+SUM(L13:L22)</f>
        <v>8306744</v>
      </c>
      <c r="M34" s="68"/>
      <c r="N34" s="87">
        <f>SUM(N9:N10)+SUM(N13:N22)</f>
        <v>2832</v>
      </c>
      <c r="O34" s="87">
        <f>SUM(O9:O10)+SUM(O13:O22)</f>
        <v>0</v>
      </c>
      <c r="P34" s="87">
        <f>SUM(P9:P10)+SUM(P13:P22)</f>
        <v>2832</v>
      </c>
      <c r="Q34" s="68"/>
    </row>
    <row r="35" spans="1:19" ht="13.5" customHeight="1" x14ac:dyDescent="0.2">
      <c r="A35" s="86"/>
      <c r="B35" s="88"/>
      <c r="C35" s="88"/>
      <c r="D35" s="88"/>
      <c r="E35" s="69"/>
      <c r="F35" s="88"/>
      <c r="G35" s="88"/>
      <c r="H35" s="88"/>
      <c r="I35" s="69"/>
      <c r="J35" s="88"/>
      <c r="K35" s="88"/>
      <c r="L35" s="88"/>
      <c r="M35" s="69"/>
      <c r="N35" s="88"/>
      <c r="O35" s="88"/>
      <c r="P35" s="88"/>
      <c r="Q35" s="69"/>
      <c r="S35" s="34"/>
    </row>
    <row r="36" spans="1:19" ht="14.25" customHeight="1" x14ac:dyDescent="0.2">
      <c r="A36" s="67" t="s">
        <v>29</v>
      </c>
      <c r="B36" s="54">
        <f>+B11+SUM(B23:B26)+B32</f>
        <v>357073</v>
      </c>
      <c r="C36" s="54">
        <f>+C11+SUM(C23:C26)+C32</f>
        <v>175993</v>
      </c>
      <c r="D36" s="54">
        <f>+D11+SUM(D23:D26)+D32</f>
        <v>533066</v>
      </c>
      <c r="E36" s="54"/>
      <c r="F36" s="54">
        <f>+F11+SUM(F23:F26)+F32</f>
        <v>116662</v>
      </c>
      <c r="G36" s="54">
        <f>+G11+SUM(G23:G26)+G32</f>
        <v>18064</v>
      </c>
      <c r="H36" s="54">
        <f>+H11+SUM(H23:H26)+H32</f>
        <v>134726</v>
      </c>
      <c r="I36" s="54"/>
      <c r="J36" s="54">
        <f>+J11+SUM(J23:J26)+J32</f>
        <v>473735</v>
      </c>
      <c r="K36" s="54">
        <f>+K11+SUM(K23:K26)+K32</f>
        <v>194057</v>
      </c>
      <c r="L36" s="54">
        <f>+L11+SUM(L23:L26)+L32</f>
        <v>667792</v>
      </c>
      <c r="M36" s="54"/>
      <c r="N36" s="54">
        <f>+N11+SUM(N23:N26)+N32</f>
        <v>0</v>
      </c>
      <c r="O36" s="52">
        <f>+O11+SUM(O23:O26)+O32</f>
        <v>0</v>
      </c>
      <c r="P36" s="54">
        <f>+P11+SUM(P23:P26)+P32</f>
        <v>0</v>
      </c>
      <c r="Q36" s="54"/>
    </row>
    <row r="37" spans="1:19" ht="14.25" customHeight="1" x14ac:dyDescent="0.2">
      <c r="A37" s="67" t="s">
        <v>30</v>
      </c>
      <c r="B37" s="55">
        <f>+B12+SUM(B27:B31)+B33</f>
        <v>719373.13</v>
      </c>
      <c r="C37" s="55">
        <f>+C12+SUM(C27:C31)+C33</f>
        <v>332419</v>
      </c>
      <c r="D37" s="55">
        <f t="shared" ref="D37:P37" si="4">+D12+SUM(D27:D31)+D33</f>
        <v>1051792.1299999999</v>
      </c>
      <c r="E37" s="55">
        <f t="shared" si="4"/>
        <v>0</v>
      </c>
      <c r="F37" s="55">
        <f t="shared" si="4"/>
        <v>106</v>
      </c>
      <c r="G37" s="55">
        <f t="shared" si="4"/>
        <v>0</v>
      </c>
      <c r="H37" s="55">
        <f t="shared" si="4"/>
        <v>106</v>
      </c>
      <c r="I37" s="55">
        <f t="shared" si="4"/>
        <v>0</v>
      </c>
      <c r="J37" s="55">
        <f t="shared" si="4"/>
        <v>719479.13</v>
      </c>
      <c r="K37" s="55">
        <f t="shared" si="4"/>
        <v>332419</v>
      </c>
      <c r="L37" s="55">
        <f t="shared" si="4"/>
        <v>1051898.1299999999</v>
      </c>
      <c r="M37" s="55">
        <f t="shared" si="4"/>
        <v>0</v>
      </c>
      <c r="N37" s="55">
        <f>+N12+SUM(N27:N31)+N33</f>
        <v>2487</v>
      </c>
      <c r="O37" s="52">
        <f t="shared" si="4"/>
        <v>0</v>
      </c>
      <c r="P37" s="55">
        <f t="shared" si="4"/>
        <v>2487</v>
      </c>
      <c r="Q37" s="55"/>
    </row>
    <row r="38" spans="1:19" ht="13.5" customHeight="1" x14ac:dyDescent="0.2">
      <c r="A38" s="86" t="s">
        <v>42</v>
      </c>
      <c r="B38" s="85">
        <f t="shared" ref="B38:P38" si="5">SUM(B34:B37)</f>
        <v>1405560.13</v>
      </c>
      <c r="C38" s="85">
        <f t="shared" si="5"/>
        <v>1090517</v>
      </c>
      <c r="D38" s="85">
        <f t="shared" si="5"/>
        <v>2496077.13</v>
      </c>
      <c r="E38" s="70"/>
      <c r="F38" s="85">
        <f t="shared" si="5"/>
        <v>3747670</v>
      </c>
      <c r="G38" s="85">
        <f t="shared" si="5"/>
        <v>3782687</v>
      </c>
      <c r="H38" s="85">
        <f t="shared" si="5"/>
        <v>7530357</v>
      </c>
      <c r="I38" s="70"/>
      <c r="J38" s="85">
        <f t="shared" si="5"/>
        <v>5153230.13</v>
      </c>
      <c r="K38" s="85">
        <f t="shared" si="5"/>
        <v>4873204</v>
      </c>
      <c r="L38" s="85">
        <f t="shared" si="5"/>
        <v>10026434.129999999</v>
      </c>
      <c r="M38" s="70"/>
      <c r="N38" s="85">
        <f t="shared" si="5"/>
        <v>5319</v>
      </c>
      <c r="O38" s="52">
        <f t="shared" si="5"/>
        <v>0</v>
      </c>
      <c r="P38" s="85">
        <f t="shared" si="5"/>
        <v>5319</v>
      </c>
      <c r="Q38" s="70"/>
    </row>
    <row r="39" spans="1:19" ht="13.5" customHeight="1" x14ac:dyDescent="0.2">
      <c r="A39" s="86"/>
      <c r="B39" s="85"/>
      <c r="C39" s="85"/>
      <c r="D39" s="85"/>
      <c r="E39" s="70"/>
      <c r="F39" s="85"/>
      <c r="G39" s="85"/>
      <c r="H39" s="85"/>
      <c r="I39" s="70"/>
      <c r="J39" s="85"/>
      <c r="K39" s="85"/>
      <c r="L39" s="85"/>
      <c r="M39" s="70"/>
      <c r="N39" s="85"/>
      <c r="O39" s="52"/>
      <c r="P39" s="85"/>
      <c r="Q39" s="70"/>
    </row>
    <row r="41" spans="1:19" s="34" customFormat="1" ht="12" customHeight="1" x14ac:dyDescent="0.2">
      <c r="A41" s="35" t="s">
        <v>96</v>
      </c>
      <c r="S41" s="51"/>
    </row>
    <row r="43" spans="1:19" ht="12.6" customHeight="1" x14ac:dyDescent="0.2">
      <c r="A43" s="37"/>
      <c r="B43" s="144"/>
      <c r="C43" s="144"/>
      <c r="D43" s="144"/>
      <c r="E43" s="144"/>
      <c r="F43" s="144"/>
      <c r="G43" s="144"/>
      <c r="H43" s="144"/>
      <c r="I43" s="37"/>
      <c r="K43" s="144"/>
      <c r="L43" s="145"/>
      <c r="M43" s="40"/>
      <c r="N43" s="146"/>
      <c r="O43" s="146"/>
      <c r="P43" s="121"/>
    </row>
    <row r="44" spans="1:19" ht="12.6" customHeight="1" x14ac:dyDescent="0.2">
      <c r="A44" s="37"/>
      <c r="B44" s="144"/>
      <c r="C44" s="144"/>
      <c r="D44" s="144"/>
      <c r="E44" s="144"/>
      <c r="F44" s="144"/>
      <c r="G44" s="144"/>
      <c r="H44" s="144"/>
      <c r="I44" s="37"/>
      <c r="K44" s="144"/>
      <c r="L44" s="145"/>
      <c r="M44" s="40"/>
      <c r="N44" s="146"/>
      <c r="O44" s="146"/>
      <c r="P44" s="121"/>
    </row>
    <row r="45" spans="1:19" ht="12.6" customHeight="1" x14ac:dyDescent="0.2">
      <c r="A45" s="37"/>
      <c r="B45" s="144"/>
      <c r="C45" s="144"/>
      <c r="D45" s="144"/>
      <c r="E45" s="144"/>
      <c r="F45" s="144"/>
      <c r="G45" s="144"/>
      <c r="H45" s="144"/>
      <c r="I45" s="37"/>
      <c r="K45" s="144"/>
      <c r="L45" s="145"/>
      <c r="M45" s="40"/>
      <c r="N45" s="146"/>
      <c r="O45" s="146"/>
      <c r="P45" s="121"/>
    </row>
    <row r="46" spans="1:19" ht="12.6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K46" s="37"/>
      <c r="L46" s="145"/>
      <c r="M46" s="40"/>
      <c r="N46" s="40"/>
      <c r="O46" s="40"/>
      <c r="P46" s="121"/>
    </row>
    <row r="47" spans="1:19" ht="12.6" customHeight="1" x14ac:dyDescent="0.2">
      <c r="A47" s="147"/>
      <c r="B47" s="148"/>
      <c r="C47" s="148"/>
      <c r="D47" s="148"/>
      <c r="E47" s="147"/>
      <c r="F47" s="148"/>
      <c r="G47" s="148"/>
      <c r="H47" s="148"/>
      <c r="I47" s="147"/>
      <c r="K47" s="148"/>
      <c r="L47" s="149"/>
      <c r="M47" s="40"/>
      <c r="N47" s="148"/>
      <c r="O47" s="148"/>
      <c r="P47" s="121"/>
    </row>
    <row r="48" spans="1:19" ht="12.6" customHeight="1" x14ac:dyDescent="0.2">
      <c r="A48" s="37"/>
      <c r="B48" s="150"/>
      <c r="C48" s="150"/>
      <c r="D48" s="150"/>
      <c r="E48" s="151"/>
      <c r="F48" s="150"/>
      <c r="G48" s="150"/>
      <c r="H48" s="152"/>
      <c r="I48" s="37"/>
      <c r="K48" s="37"/>
      <c r="L48" s="145"/>
      <c r="M48" s="40"/>
      <c r="N48" s="153"/>
      <c r="O48" s="153"/>
      <c r="P48" s="121"/>
    </row>
    <row r="49" spans="1:16" ht="12.6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K49" s="37"/>
      <c r="L49" s="145"/>
      <c r="M49" s="40"/>
      <c r="N49" s="40"/>
      <c r="O49" s="40"/>
      <c r="P49" s="121"/>
    </row>
    <row r="50" spans="1:16" ht="12.6" customHeight="1" x14ac:dyDescent="0.2">
      <c r="A50" s="37"/>
      <c r="B50" s="145"/>
      <c r="C50" s="145"/>
      <c r="D50" s="145"/>
      <c r="E50" s="145"/>
      <c r="F50" s="145"/>
      <c r="G50" s="145"/>
      <c r="H50" s="145"/>
      <c r="I50" s="145"/>
      <c r="K50" s="145"/>
      <c r="L50" s="145"/>
      <c r="M50" s="40"/>
      <c r="N50" s="154"/>
      <c r="O50" s="155"/>
      <c r="P50" s="121"/>
    </row>
  </sheetData>
  <mergeCells count="45">
    <mergeCell ref="L38:L39"/>
    <mergeCell ref="N38:N39"/>
    <mergeCell ref="P38:P39"/>
    <mergeCell ref="P34:P35"/>
    <mergeCell ref="A38:A39"/>
    <mergeCell ref="B38:B39"/>
    <mergeCell ref="C38:C39"/>
    <mergeCell ref="D38:D39"/>
    <mergeCell ref="F38:F39"/>
    <mergeCell ref="G38:G39"/>
    <mergeCell ref="H38:H39"/>
    <mergeCell ref="J38:J39"/>
    <mergeCell ref="K38:K39"/>
    <mergeCell ref="H34:H35"/>
    <mergeCell ref="J34:J35"/>
    <mergeCell ref="K34:K35"/>
    <mergeCell ref="L34:L35"/>
    <mergeCell ref="N34:N35"/>
    <mergeCell ref="O34:O35"/>
    <mergeCell ref="L6:L8"/>
    <mergeCell ref="N6:N8"/>
    <mergeCell ref="O6:O8"/>
    <mergeCell ref="P6:P8"/>
    <mergeCell ref="A34:A35"/>
    <mergeCell ref="B34:B35"/>
    <mergeCell ref="C34:C35"/>
    <mergeCell ref="D34:D35"/>
    <mergeCell ref="F34:F35"/>
    <mergeCell ref="G34:G35"/>
    <mergeCell ref="D6:D8"/>
    <mergeCell ref="F6:F8"/>
    <mergeCell ref="G6:G8"/>
    <mergeCell ref="H6:H8"/>
    <mergeCell ref="J6:J8"/>
    <mergeCell ref="K6:K8"/>
    <mergeCell ref="A1:Q1"/>
    <mergeCell ref="A2:Q2"/>
    <mergeCell ref="P3:Q3"/>
    <mergeCell ref="A4:A8"/>
    <mergeCell ref="B4:D5"/>
    <mergeCell ref="F4:H5"/>
    <mergeCell ref="J4:L5"/>
    <mergeCell ref="N4:P5"/>
    <mergeCell ref="B6:B8"/>
    <mergeCell ref="C6:C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F22" sqref="F22"/>
    </sheetView>
  </sheetViews>
  <sheetFormatPr defaultRowHeight="12.75" x14ac:dyDescent="0.2"/>
  <cols>
    <col min="1" max="1" width="18.7109375" style="51" customWidth="1"/>
    <col min="2" max="4" width="8.85546875" style="51" customWidth="1"/>
    <col min="5" max="5" width="1.28515625" style="51" customWidth="1"/>
    <col min="6" max="7" width="8.85546875" style="51" customWidth="1"/>
    <col min="8" max="8" width="9.5703125" style="51" customWidth="1"/>
    <col min="9" max="9" width="1.28515625" style="51" customWidth="1"/>
    <col min="10" max="10" width="9.42578125" style="51" customWidth="1"/>
    <col min="11" max="12" width="9.7109375" style="51" customWidth="1"/>
    <col min="13" max="13" width="1.28515625" style="51" customWidth="1"/>
    <col min="14" max="14" width="9.140625" style="51" customWidth="1"/>
    <col min="15" max="15" width="10.5703125" style="51" customWidth="1"/>
    <col min="16" max="16" width="12.42578125" style="51" customWidth="1"/>
    <col min="17" max="17" width="1.28515625" style="51" customWidth="1"/>
    <col min="18" max="18" width="9.140625" style="51"/>
    <col min="19" max="19" width="12.5703125" style="51" customWidth="1"/>
    <col min="20" max="16384" width="9.140625" style="51"/>
  </cols>
  <sheetData>
    <row r="1" spans="1:19" s="34" customFormat="1" ht="13.15" customHeight="1" x14ac:dyDescent="0.2">
      <c r="A1" s="135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9" s="34" customFormat="1" ht="13.15" customHeight="1" x14ac:dyDescent="0.2">
      <c r="A2" s="136" t="s">
        <v>102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9" ht="12.6" customHeight="1" x14ac:dyDescent="0.2">
      <c r="P3" s="122" t="s">
        <v>81</v>
      </c>
      <c r="Q3" s="122"/>
    </row>
    <row r="4" spans="1:19" ht="12.6" customHeight="1" x14ac:dyDescent="0.2">
      <c r="A4" s="90" t="s">
        <v>0</v>
      </c>
      <c r="B4" s="90" t="s">
        <v>35</v>
      </c>
      <c r="C4" s="94"/>
      <c r="D4" s="94"/>
      <c r="E4" s="66"/>
      <c r="F4" s="111" t="s">
        <v>36</v>
      </c>
      <c r="G4" s="141"/>
      <c r="H4" s="141"/>
      <c r="I4" s="66"/>
      <c r="J4" s="90" t="s">
        <v>37</v>
      </c>
      <c r="K4" s="94"/>
      <c r="L4" s="94"/>
      <c r="M4" s="66"/>
      <c r="N4" s="90" t="s">
        <v>38</v>
      </c>
      <c r="O4" s="90"/>
      <c r="P4" s="90"/>
      <c r="Q4" s="65"/>
      <c r="S4" s="34"/>
    </row>
    <row r="5" spans="1:19" ht="12.6" customHeight="1" x14ac:dyDescent="0.2">
      <c r="A5" s="90"/>
      <c r="B5" s="94"/>
      <c r="C5" s="94"/>
      <c r="D5" s="94"/>
      <c r="E5" s="66"/>
      <c r="F5" s="142"/>
      <c r="G5" s="142"/>
      <c r="H5" s="142"/>
      <c r="I5" s="66"/>
      <c r="J5" s="94"/>
      <c r="K5" s="94"/>
      <c r="L5" s="94"/>
      <c r="M5" s="66"/>
      <c r="N5" s="90"/>
      <c r="O5" s="90"/>
      <c r="P5" s="90"/>
      <c r="Q5" s="65"/>
    </row>
    <row r="6" spans="1:19" ht="12.6" customHeight="1" x14ac:dyDescent="0.2">
      <c r="A6" s="90"/>
      <c r="B6" s="89" t="s">
        <v>84</v>
      </c>
      <c r="C6" s="89" t="s">
        <v>85</v>
      </c>
      <c r="D6" s="89" t="s">
        <v>41</v>
      </c>
      <c r="E6" s="65"/>
      <c r="F6" s="143" t="s">
        <v>84</v>
      </c>
      <c r="G6" s="143" t="s">
        <v>85</v>
      </c>
      <c r="H6" s="143" t="s">
        <v>41</v>
      </c>
      <c r="I6" s="65"/>
      <c r="J6" s="89" t="s">
        <v>84</v>
      </c>
      <c r="K6" s="89" t="s">
        <v>85</v>
      </c>
      <c r="L6" s="89" t="s">
        <v>41</v>
      </c>
      <c r="M6" s="65"/>
      <c r="N6" s="89" t="s">
        <v>86</v>
      </c>
      <c r="O6" s="89" t="s">
        <v>87</v>
      </c>
      <c r="P6" s="89" t="s">
        <v>41</v>
      </c>
      <c r="Q6" s="65"/>
    </row>
    <row r="7" spans="1:19" ht="12.6" customHeight="1" x14ac:dyDescent="0.2">
      <c r="A7" s="90"/>
      <c r="B7" s="90"/>
      <c r="C7" s="90"/>
      <c r="D7" s="90"/>
      <c r="E7" s="65"/>
      <c r="F7" s="143"/>
      <c r="G7" s="143"/>
      <c r="H7" s="143"/>
      <c r="I7" s="65"/>
      <c r="J7" s="90"/>
      <c r="K7" s="90"/>
      <c r="L7" s="90"/>
      <c r="M7" s="65"/>
      <c r="N7" s="90"/>
      <c r="O7" s="90"/>
      <c r="P7" s="90"/>
      <c r="Q7" s="65"/>
    </row>
    <row r="8" spans="1:19" ht="12.6" customHeight="1" x14ac:dyDescent="0.2">
      <c r="A8" s="90"/>
      <c r="B8" s="90"/>
      <c r="C8" s="90"/>
      <c r="D8" s="90"/>
      <c r="E8" s="65"/>
      <c r="F8" s="89"/>
      <c r="G8" s="89"/>
      <c r="H8" s="89"/>
      <c r="I8" s="65"/>
      <c r="J8" s="90"/>
      <c r="K8" s="90"/>
      <c r="L8" s="90"/>
      <c r="M8" s="65"/>
      <c r="N8" s="90"/>
      <c r="O8" s="90"/>
      <c r="P8" s="90"/>
      <c r="Q8" s="65"/>
    </row>
    <row r="9" spans="1:19" ht="14.25" customHeight="1" x14ac:dyDescent="0.2">
      <c r="A9" s="67" t="s">
        <v>1</v>
      </c>
      <c r="B9" s="52">
        <v>243581</v>
      </c>
      <c r="C9" s="52">
        <v>413240</v>
      </c>
      <c r="D9" s="52">
        <f>C9+B9</f>
        <v>656821</v>
      </c>
      <c r="E9" s="52"/>
      <c r="F9" s="52">
        <v>3643853</v>
      </c>
      <c r="G9" s="52">
        <v>4176274</v>
      </c>
      <c r="H9" s="52">
        <f>G9+F9</f>
        <v>7820127</v>
      </c>
      <c r="I9" s="52"/>
      <c r="J9" s="52">
        <v>3887434</v>
      </c>
      <c r="K9" s="52">
        <v>4589514</v>
      </c>
      <c r="L9" s="52">
        <f>K9+J9</f>
        <v>8476948</v>
      </c>
      <c r="M9" s="52"/>
      <c r="N9" s="52">
        <v>0</v>
      </c>
      <c r="O9" s="52">
        <v>0</v>
      </c>
      <c r="P9" s="52">
        <f>O9+N9</f>
        <v>0</v>
      </c>
      <c r="Q9" s="52"/>
    </row>
    <row r="10" spans="1:19" ht="14.25" customHeight="1" x14ac:dyDescent="0.2">
      <c r="A10" s="67" t="s">
        <v>2</v>
      </c>
      <c r="B10" s="52">
        <v>0</v>
      </c>
      <c r="C10" s="52">
        <v>240</v>
      </c>
      <c r="D10" s="52">
        <f t="shared" ref="D10:D33" si="0">C10+B10</f>
        <v>240</v>
      </c>
      <c r="E10" s="52"/>
      <c r="F10" s="52">
        <v>12</v>
      </c>
      <c r="G10" s="52">
        <v>4</v>
      </c>
      <c r="H10" s="52">
        <f t="shared" ref="H10:H33" si="1">G10+F10</f>
        <v>16</v>
      </c>
      <c r="I10" s="52"/>
      <c r="J10" s="52">
        <v>12</v>
      </c>
      <c r="K10" s="52">
        <v>244</v>
      </c>
      <c r="L10" s="52">
        <f t="shared" ref="L10:L33" si="2">K10+J10</f>
        <v>256</v>
      </c>
      <c r="M10" s="52"/>
      <c r="N10" s="52">
        <v>294</v>
      </c>
      <c r="O10" s="52">
        <v>0</v>
      </c>
      <c r="P10" s="52">
        <f t="shared" ref="P10:P33" si="3">O10+N10</f>
        <v>294</v>
      </c>
      <c r="Q10" s="52"/>
    </row>
    <row r="11" spans="1:19" ht="14.25" customHeight="1" x14ac:dyDescent="0.2">
      <c r="A11" s="67" t="s">
        <v>3</v>
      </c>
      <c r="B11" s="52">
        <v>81890</v>
      </c>
      <c r="C11" s="52">
        <v>169994</v>
      </c>
      <c r="D11" s="52">
        <f t="shared" si="0"/>
        <v>251884</v>
      </c>
      <c r="E11" s="52"/>
      <c r="F11" s="52">
        <v>96528</v>
      </c>
      <c r="G11" s="52">
        <v>1062</v>
      </c>
      <c r="H11" s="52">
        <f t="shared" si="1"/>
        <v>97590</v>
      </c>
      <c r="I11" s="52"/>
      <c r="J11" s="52">
        <v>178418</v>
      </c>
      <c r="K11" s="52">
        <v>171056</v>
      </c>
      <c r="L11" s="52">
        <f t="shared" si="2"/>
        <v>349474</v>
      </c>
      <c r="M11" s="52"/>
      <c r="N11" s="52">
        <v>0</v>
      </c>
      <c r="O11" s="52">
        <v>0</v>
      </c>
      <c r="P11" s="52">
        <f t="shared" si="3"/>
        <v>0</v>
      </c>
      <c r="Q11" s="52"/>
    </row>
    <row r="12" spans="1:19" ht="14.25" customHeight="1" x14ac:dyDescent="0.2">
      <c r="A12" s="67" t="s">
        <v>4</v>
      </c>
      <c r="B12" s="52">
        <v>46345</v>
      </c>
      <c r="C12" s="52">
        <v>150468</v>
      </c>
      <c r="D12" s="52">
        <f t="shared" si="0"/>
        <v>196813</v>
      </c>
      <c r="E12" s="52"/>
      <c r="F12" s="52">
        <v>0</v>
      </c>
      <c r="G12" s="52">
        <v>0</v>
      </c>
      <c r="H12" s="52">
        <f t="shared" si="1"/>
        <v>0</v>
      </c>
      <c r="I12" s="52"/>
      <c r="J12" s="52">
        <v>46345</v>
      </c>
      <c r="K12" s="52">
        <v>150468</v>
      </c>
      <c r="L12" s="52">
        <f t="shared" si="2"/>
        <v>196813</v>
      </c>
      <c r="M12" s="52"/>
      <c r="N12" s="52">
        <v>272</v>
      </c>
      <c r="O12" s="52">
        <v>0</v>
      </c>
      <c r="P12" s="52">
        <f t="shared" si="3"/>
        <v>272</v>
      </c>
      <c r="Q12" s="52"/>
    </row>
    <row r="13" spans="1:19" ht="14.25" customHeight="1" x14ac:dyDescent="0.2">
      <c r="A13" s="67" t="s">
        <v>5</v>
      </c>
      <c r="B13" s="52">
        <v>48759</v>
      </c>
      <c r="C13" s="52">
        <v>21946</v>
      </c>
      <c r="D13" s="52">
        <f t="shared" si="0"/>
        <v>70705</v>
      </c>
      <c r="E13" s="52"/>
      <c r="F13" s="52">
        <v>0</v>
      </c>
      <c r="G13" s="52">
        <v>0</v>
      </c>
      <c r="H13" s="52">
        <f t="shared" si="1"/>
        <v>0</v>
      </c>
      <c r="I13" s="52"/>
      <c r="J13" s="52">
        <v>48759</v>
      </c>
      <c r="K13" s="52">
        <v>21946</v>
      </c>
      <c r="L13" s="52">
        <f t="shared" si="2"/>
        <v>70705</v>
      </c>
      <c r="M13" s="52"/>
      <c r="N13" s="52">
        <v>0</v>
      </c>
      <c r="O13" s="52">
        <v>0</v>
      </c>
      <c r="P13" s="52">
        <f t="shared" si="3"/>
        <v>0</v>
      </c>
      <c r="Q13" s="52"/>
    </row>
    <row r="14" spans="1:19" ht="14.25" customHeight="1" x14ac:dyDescent="0.2">
      <c r="A14" s="67" t="s">
        <v>7</v>
      </c>
      <c r="B14" s="52">
        <v>88846</v>
      </c>
      <c r="C14" s="52">
        <v>24041</v>
      </c>
      <c r="D14" s="52">
        <f t="shared" si="0"/>
        <v>112887</v>
      </c>
      <c r="E14" s="52"/>
      <c r="F14" s="52">
        <v>0</v>
      </c>
      <c r="G14" s="52">
        <v>0</v>
      </c>
      <c r="H14" s="52">
        <f t="shared" si="1"/>
        <v>0</v>
      </c>
      <c r="I14" s="52"/>
      <c r="J14" s="52">
        <v>88846</v>
      </c>
      <c r="K14" s="52">
        <v>24041</v>
      </c>
      <c r="L14" s="52">
        <f t="shared" si="2"/>
        <v>112887</v>
      </c>
      <c r="M14" s="52"/>
      <c r="N14" s="52">
        <v>0</v>
      </c>
      <c r="O14" s="52">
        <v>0</v>
      </c>
      <c r="P14" s="52">
        <f t="shared" si="3"/>
        <v>0</v>
      </c>
      <c r="Q14" s="52"/>
    </row>
    <row r="15" spans="1:19" ht="14.25" customHeight="1" x14ac:dyDescent="0.2">
      <c r="A15" s="67" t="s">
        <v>8</v>
      </c>
      <c r="B15" s="52">
        <v>0</v>
      </c>
      <c r="C15" s="52">
        <v>0</v>
      </c>
      <c r="D15" s="52">
        <f t="shared" si="0"/>
        <v>0</v>
      </c>
      <c r="E15" s="52"/>
      <c r="F15" s="52">
        <v>0</v>
      </c>
      <c r="G15" s="52">
        <v>15638</v>
      </c>
      <c r="H15" s="52">
        <f t="shared" si="1"/>
        <v>15638</v>
      </c>
      <c r="I15" s="52"/>
      <c r="J15" s="52">
        <v>0</v>
      </c>
      <c r="K15" s="52">
        <v>15638</v>
      </c>
      <c r="L15" s="52">
        <f t="shared" si="2"/>
        <v>15638</v>
      </c>
      <c r="M15" s="52"/>
      <c r="N15" s="52">
        <v>0</v>
      </c>
      <c r="O15" s="52">
        <v>0</v>
      </c>
      <c r="P15" s="52">
        <f t="shared" si="3"/>
        <v>0</v>
      </c>
      <c r="Q15" s="52"/>
    </row>
    <row r="16" spans="1:19" ht="14.25" customHeight="1" x14ac:dyDescent="0.2">
      <c r="A16" s="67" t="s">
        <v>9</v>
      </c>
      <c r="B16" s="52">
        <v>29903</v>
      </c>
      <c r="C16" s="52">
        <v>80</v>
      </c>
      <c r="D16" s="52">
        <f t="shared" si="0"/>
        <v>29983</v>
      </c>
      <c r="E16" s="52"/>
      <c r="F16" s="52">
        <v>0</v>
      </c>
      <c r="G16" s="52">
        <v>0</v>
      </c>
      <c r="H16" s="52">
        <f t="shared" si="1"/>
        <v>0</v>
      </c>
      <c r="I16" s="52"/>
      <c r="J16" s="52">
        <v>29903</v>
      </c>
      <c r="K16" s="52">
        <v>80</v>
      </c>
      <c r="L16" s="52">
        <f t="shared" si="2"/>
        <v>29983</v>
      </c>
      <c r="M16" s="52"/>
      <c r="N16" s="52">
        <v>0</v>
      </c>
      <c r="O16" s="52">
        <v>0</v>
      </c>
      <c r="P16" s="52">
        <f t="shared" si="3"/>
        <v>0</v>
      </c>
      <c r="Q16" s="52"/>
    </row>
    <row r="17" spans="1:17" ht="14.25" customHeight="1" x14ac:dyDescent="0.2">
      <c r="A17" s="67" t="s">
        <v>10</v>
      </c>
      <c r="B17" s="52">
        <v>26467</v>
      </c>
      <c r="C17" s="52">
        <v>106376</v>
      </c>
      <c r="D17" s="52">
        <f t="shared" si="0"/>
        <v>132843</v>
      </c>
      <c r="E17" s="52"/>
      <c r="F17" s="52">
        <v>0</v>
      </c>
      <c r="G17" s="52">
        <v>0</v>
      </c>
      <c r="H17" s="52">
        <f t="shared" si="1"/>
        <v>0</v>
      </c>
      <c r="I17" s="52"/>
      <c r="J17" s="52">
        <v>26467</v>
      </c>
      <c r="K17" s="52">
        <v>106376</v>
      </c>
      <c r="L17" s="52">
        <f t="shared" si="2"/>
        <v>132843</v>
      </c>
      <c r="M17" s="52"/>
      <c r="N17" s="52">
        <v>0</v>
      </c>
      <c r="O17" s="52">
        <v>0</v>
      </c>
      <c r="P17" s="52">
        <f t="shared" si="3"/>
        <v>0</v>
      </c>
      <c r="Q17" s="52"/>
    </row>
    <row r="18" spans="1:17" ht="14.25" customHeight="1" x14ac:dyDescent="0.2">
      <c r="A18" s="53" t="s">
        <v>11</v>
      </c>
      <c r="B18" s="52">
        <v>0</v>
      </c>
      <c r="C18" s="52">
        <v>0</v>
      </c>
      <c r="D18" s="52">
        <f t="shared" si="0"/>
        <v>0</v>
      </c>
      <c r="E18" s="52"/>
      <c r="F18" s="52">
        <v>0</v>
      </c>
      <c r="G18" s="52">
        <v>0</v>
      </c>
      <c r="H18" s="52">
        <f t="shared" si="1"/>
        <v>0</v>
      </c>
      <c r="I18" s="52"/>
      <c r="J18" s="52">
        <v>0</v>
      </c>
      <c r="K18" s="52">
        <v>0</v>
      </c>
      <c r="L18" s="52">
        <f t="shared" si="2"/>
        <v>0</v>
      </c>
      <c r="M18" s="52"/>
      <c r="N18" s="52">
        <v>0</v>
      </c>
      <c r="O18" s="52">
        <v>0</v>
      </c>
      <c r="P18" s="52">
        <f t="shared" si="3"/>
        <v>0</v>
      </c>
      <c r="Q18" s="52"/>
    </row>
    <row r="19" spans="1:17" ht="14.25" customHeight="1" x14ac:dyDescent="0.2">
      <c r="A19" s="67" t="s">
        <v>12</v>
      </c>
      <c r="B19" s="52">
        <v>0</v>
      </c>
      <c r="C19" s="52">
        <v>0</v>
      </c>
      <c r="D19" s="52">
        <f t="shared" si="0"/>
        <v>0</v>
      </c>
      <c r="E19" s="52"/>
      <c r="F19" s="52">
        <v>0</v>
      </c>
      <c r="G19" s="52">
        <v>0</v>
      </c>
      <c r="H19" s="52">
        <f t="shared" si="1"/>
        <v>0</v>
      </c>
      <c r="I19" s="52"/>
      <c r="J19" s="52">
        <v>0</v>
      </c>
      <c r="K19" s="52">
        <v>0</v>
      </c>
      <c r="L19" s="52">
        <f t="shared" si="2"/>
        <v>0</v>
      </c>
      <c r="M19" s="52"/>
      <c r="N19" s="52">
        <v>0</v>
      </c>
      <c r="O19" s="52">
        <v>0</v>
      </c>
      <c r="P19" s="52">
        <f t="shared" si="3"/>
        <v>0</v>
      </c>
      <c r="Q19" s="52"/>
    </row>
    <row r="20" spans="1:17" ht="14.25" customHeight="1" x14ac:dyDescent="0.2">
      <c r="A20" s="53" t="s">
        <v>13</v>
      </c>
      <c r="B20" s="52">
        <v>0</v>
      </c>
      <c r="C20" s="52">
        <v>0</v>
      </c>
      <c r="D20" s="52">
        <f t="shared" si="0"/>
        <v>0</v>
      </c>
      <c r="E20" s="52"/>
      <c r="F20" s="52">
        <v>0</v>
      </c>
      <c r="G20" s="52">
        <v>0</v>
      </c>
      <c r="H20" s="52">
        <f t="shared" si="1"/>
        <v>0</v>
      </c>
      <c r="I20" s="52"/>
      <c r="J20" s="52">
        <v>0</v>
      </c>
      <c r="K20" s="52">
        <v>0</v>
      </c>
      <c r="L20" s="52">
        <f t="shared" si="2"/>
        <v>0</v>
      </c>
      <c r="M20" s="52"/>
      <c r="N20" s="52">
        <v>0</v>
      </c>
      <c r="O20" s="52">
        <v>0</v>
      </c>
      <c r="P20" s="52">
        <f t="shared" si="3"/>
        <v>0</v>
      </c>
      <c r="Q20" s="52"/>
    </row>
    <row r="21" spans="1:17" ht="14.25" customHeight="1" x14ac:dyDescent="0.2">
      <c r="A21" s="67" t="s">
        <v>14</v>
      </c>
      <c r="B21" s="52">
        <v>0</v>
      </c>
      <c r="C21" s="52">
        <v>0</v>
      </c>
      <c r="D21" s="52">
        <f t="shared" si="0"/>
        <v>0</v>
      </c>
      <c r="E21" s="52"/>
      <c r="F21" s="52">
        <v>0</v>
      </c>
      <c r="G21" s="52">
        <v>0</v>
      </c>
      <c r="H21" s="52">
        <f t="shared" si="1"/>
        <v>0</v>
      </c>
      <c r="I21" s="52"/>
      <c r="J21" s="52">
        <v>0</v>
      </c>
      <c r="K21" s="52">
        <v>0</v>
      </c>
      <c r="L21" s="52">
        <f t="shared" si="2"/>
        <v>0</v>
      </c>
      <c r="M21" s="52"/>
      <c r="N21" s="52">
        <v>0</v>
      </c>
      <c r="O21" s="52">
        <v>0</v>
      </c>
      <c r="P21" s="52">
        <f t="shared" si="3"/>
        <v>0</v>
      </c>
      <c r="Q21" s="52"/>
    </row>
    <row r="22" spans="1:17" ht="14.25" customHeight="1" x14ac:dyDescent="0.2">
      <c r="A22" s="67" t="s">
        <v>15</v>
      </c>
      <c r="B22" s="52">
        <v>0</v>
      </c>
      <c r="C22" s="52">
        <v>0</v>
      </c>
      <c r="D22" s="52">
        <f t="shared" si="0"/>
        <v>0</v>
      </c>
      <c r="E22" s="52"/>
      <c r="F22" s="52">
        <v>0</v>
      </c>
      <c r="G22" s="52">
        <v>0</v>
      </c>
      <c r="H22" s="52">
        <f t="shared" si="1"/>
        <v>0</v>
      </c>
      <c r="I22" s="52"/>
      <c r="J22" s="52">
        <v>0</v>
      </c>
      <c r="K22" s="52">
        <v>0</v>
      </c>
      <c r="L22" s="52">
        <f t="shared" si="2"/>
        <v>0</v>
      </c>
      <c r="M22" s="52"/>
      <c r="N22" s="52">
        <v>0</v>
      </c>
      <c r="O22" s="52">
        <v>0</v>
      </c>
      <c r="P22" s="52">
        <f t="shared" si="3"/>
        <v>0</v>
      </c>
      <c r="Q22" s="52"/>
    </row>
    <row r="23" spans="1:17" ht="14.25" customHeight="1" x14ac:dyDescent="0.2">
      <c r="A23" s="67" t="s">
        <v>17</v>
      </c>
      <c r="B23" s="52">
        <v>88890</v>
      </c>
      <c r="C23" s="52">
        <v>20468</v>
      </c>
      <c r="D23" s="52">
        <f t="shared" si="0"/>
        <v>109358</v>
      </c>
      <c r="E23" s="52"/>
      <c r="F23" s="52">
        <v>0</v>
      </c>
      <c r="G23" s="52">
        <v>0</v>
      </c>
      <c r="H23" s="52">
        <f t="shared" si="1"/>
        <v>0</v>
      </c>
      <c r="I23" s="52"/>
      <c r="J23" s="52">
        <v>88890</v>
      </c>
      <c r="K23" s="52">
        <v>20468</v>
      </c>
      <c r="L23" s="52">
        <f t="shared" si="2"/>
        <v>109358</v>
      </c>
      <c r="M23" s="52"/>
      <c r="N23" s="52">
        <v>1</v>
      </c>
      <c r="O23" s="52">
        <v>0</v>
      </c>
      <c r="P23" s="52">
        <f t="shared" si="3"/>
        <v>1</v>
      </c>
      <c r="Q23" s="52"/>
    </row>
    <row r="24" spans="1:17" ht="14.25" customHeight="1" x14ac:dyDescent="0.2">
      <c r="A24" s="67" t="s">
        <v>18</v>
      </c>
      <c r="B24" s="52">
        <v>0</v>
      </c>
      <c r="C24" s="52">
        <v>0</v>
      </c>
      <c r="D24" s="52">
        <f t="shared" si="0"/>
        <v>0</v>
      </c>
      <c r="E24" s="52"/>
      <c r="F24" s="52">
        <v>0</v>
      </c>
      <c r="G24" s="52">
        <v>0</v>
      </c>
      <c r="H24" s="52">
        <f t="shared" si="1"/>
        <v>0</v>
      </c>
      <c r="I24" s="52"/>
      <c r="J24" s="52">
        <v>0</v>
      </c>
      <c r="K24" s="52">
        <v>0</v>
      </c>
      <c r="L24" s="52">
        <f t="shared" si="2"/>
        <v>0</v>
      </c>
      <c r="M24" s="52"/>
      <c r="N24" s="52">
        <v>0</v>
      </c>
      <c r="O24" s="52">
        <v>0</v>
      </c>
      <c r="P24" s="52">
        <f t="shared" si="3"/>
        <v>0</v>
      </c>
      <c r="Q24" s="52"/>
    </row>
    <row r="25" spans="1:17" ht="14.25" customHeight="1" x14ac:dyDescent="0.2">
      <c r="A25" s="67" t="s">
        <v>19</v>
      </c>
      <c r="B25" s="52">
        <v>30553</v>
      </c>
      <c r="C25" s="52">
        <v>347</v>
      </c>
      <c r="D25" s="52">
        <f t="shared" si="0"/>
        <v>30900</v>
      </c>
      <c r="E25" s="52"/>
      <c r="F25" s="52">
        <v>0</v>
      </c>
      <c r="G25" s="52">
        <v>0</v>
      </c>
      <c r="H25" s="52">
        <f t="shared" si="1"/>
        <v>0</v>
      </c>
      <c r="I25" s="52"/>
      <c r="J25" s="52">
        <v>30553</v>
      </c>
      <c r="K25" s="52">
        <v>347</v>
      </c>
      <c r="L25" s="52">
        <f t="shared" si="2"/>
        <v>30900</v>
      </c>
      <c r="M25" s="52"/>
      <c r="N25" s="52">
        <v>0</v>
      </c>
      <c r="O25" s="52">
        <v>0</v>
      </c>
      <c r="P25" s="52">
        <f t="shared" si="3"/>
        <v>0</v>
      </c>
      <c r="Q25" s="52"/>
    </row>
    <row r="26" spans="1:17" ht="14.25" customHeight="1" x14ac:dyDescent="0.2">
      <c r="A26" s="67" t="s">
        <v>20</v>
      </c>
      <c r="B26" s="52">
        <v>80425</v>
      </c>
      <c r="C26" s="52">
        <v>5279</v>
      </c>
      <c r="D26" s="52">
        <f t="shared" si="0"/>
        <v>85704</v>
      </c>
      <c r="E26" s="52"/>
      <c r="F26" s="52">
        <v>0</v>
      </c>
      <c r="G26" s="52">
        <v>0</v>
      </c>
      <c r="H26" s="52">
        <f t="shared" si="1"/>
        <v>0</v>
      </c>
      <c r="I26" s="52"/>
      <c r="J26" s="52">
        <v>80425</v>
      </c>
      <c r="K26" s="52">
        <v>5279</v>
      </c>
      <c r="L26" s="52">
        <f t="shared" si="2"/>
        <v>85704</v>
      </c>
      <c r="M26" s="52"/>
      <c r="N26" s="52">
        <v>0</v>
      </c>
      <c r="O26" s="52">
        <v>0</v>
      </c>
      <c r="P26" s="52">
        <f t="shared" si="3"/>
        <v>0</v>
      </c>
      <c r="Q26" s="52"/>
    </row>
    <row r="27" spans="1:17" ht="14.25" customHeight="1" x14ac:dyDescent="0.2">
      <c r="A27" s="67" t="s">
        <v>21</v>
      </c>
      <c r="B27" s="52">
        <v>9978</v>
      </c>
      <c r="C27" s="52">
        <v>5015</v>
      </c>
      <c r="D27" s="52">
        <f t="shared" si="0"/>
        <v>14993</v>
      </c>
      <c r="E27" s="52"/>
      <c r="F27" s="52">
        <v>0</v>
      </c>
      <c r="G27" s="52">
        <v>0</v>
      </c>
      <c r="H27" s="52">
        <f t="shared" si="1"/>
        <v>0</v>
      </c>
      <c r="I27" s="52"/>
      <c r="J27" s="52">
        <v>9978</v>
      </c>
      <c r="K27" s="52">
        <v>5015</v>
      </c>
      <c r="L27" s="52">
        <f t="shared" si="2"/>
        <v>14993</v>
      </c>
      <c r="M27" s="52"/>
      <c r="N27" s="52">
        <v>0</v>
      </c>
      <c r="O27" s="52">
        <v>0</v>
      </c>
      <c r="P27" s="52">
        <f t="shared" si="3"/>
        <v>0</v>
      </c>
      <c r="Q27" s="52"/>
    </row>
    <row r="28" spans="1:17" ht="14.25" customHeight="1" x14ac:dyDescent="0.2">
      <c r="A28" s="67" t="s">
        <v>22</v>
      </c>
      <c r="B28" s="52">
        <v>487588</v>
      </c>
      <c r="C28" s="52">
        <v>173246</v>
      </c>
      <c r="D28" s="52">
        <f t="shared" si="0"/>
        <v>660834</v>
      </c>
      <c r="E28" s="52"/>
      <c r="F28" s="52">
        <v>272</v>
      </c>
      <c r="G28" s="52">
        <v>0</v>
      </c>
      <c r="H28" s="52">
        <f t="shared" si="1"/>
        <v>272</v>
      </c>
      <c r="I28" s="52"/>
      <c r="J28" s="52">
        <v>487860</v>
      </c>
      <c r="K28" s="52">
        <v>173246</v>
      </c>
      <c r="L28" s="52">
        <f t="shared" si="2"/>
        <v>661106</v>
      </c>
      <c r="M28" s="52"/>
      <c r="N28" s="52">
        <v>0</v>
      </c>
      <c r="O28" s="52">
        <v>0</v>
      </c>
      <c r="P28" s="52">
        <f t="shared" si="3"/>
        <v>0</v>
      </c>
      <c r="Q28" s="52"/>
    </row>
    <row r="29" spans="1:17" ht="14.25" customHeight="1" x14ac:dyDescent="0.2">
      <c r="A29" s="67" t="s">
        <v>23</v>
      </c>
      <c r="B29" s="52">
        <v>134165</v>
      </c>
      <c r="C29" s="52">
        <v>2648</v>
      </c>
      <c r="D29" s="52">
        <f t="shared" si="0"/>
        <v>136813</v>
      </c>
      <c r="E29" s="52"/>
      <c r="F29" s="52">
        <v>0</v>
      </c>
      <c r="G29" s="52">
        <v>0</v>
      </c>
      <c r="H29" s="52">
        <f t="shared" si="1"/>
        <v>0</v>
      </c>
      <c r="I29" s="52"/>
      <c r="J29" s="52">
        <v>134165</v>
      </c>
      <c r="K29" s="52">
        <v>2648</v>
      </c>
      <c r="L29" s="52">
        <f t="shared" si="2"/>
        <v>136813</v>
      </c>
      <c r="M29" s="52"/>
      <c r="N29" s="52">
        <v>91</v>
      </c>
      <c r="O29" s="52">
        <v>0</v>
      </c>
      <c r="P29" s="52">
        <f t="shared" si="3"/>
        <v>91</v>
      </c>
      <c r="Q29" s="52"/>
    </row>
    <row r="30" spans="1:17" ht="14.25" customHeight="1" x14ac:dyDescent="0.2">
      <c r="A30" s="67" t="s">
        <v>24</v>
      </c>
      <c r="B30" s="52">
        <v>0</v>
      </c>
      <c r="C30" s="52">
        <v>0</v>
      </c>
      <c r="D30" s="52">
        <f t="shared" si="0"/>
        <v>0</v>
      </c>
      <c r="E30" s="52"/>
      <c r="F30" s="52">
        <v>0</v>
      </c>
      <c r="G30" s="52">
        <v>0</v>
      </c>
      <c r="H30" s="52">
        <f t="shared" si="1"/>
        <v>0</v>
      </c>
      <c r="I30" s="52"/>
      <c r="J30" s="52">
        <v>0</v>
      </c>
      <c r="K30" s="52">
        <v>0</v>
      </c>
      <c r="L30" s="52">
        <f t="shared" si="2"/>
        <v>0</v>
      </c>
      <c r="M30" s="52"/>
      <c r="N30" s="52">
        <v>0</v>
      </c>
      <c r="O30" s="52">
        <v>0</v>
      </c>
      <c r="P30" s="52">
        <f t="shared" si="3"/>
        <v>0</v>
      </c>
      <c r="Q30" s="52"/>
    </row>
    <row r="31" spans="1:17" ht="14.25" customHeight="1" x14ac:dyDescent="0.2">
      <c r="A31" s="67" t="s">
        <v>25</v>
      </c>
      <c r="B31" s="52">
        <v>192</v>
      </c>
      <c r="C31" s="52">
        <v>10368</v>
      </c>
      <c r="D31" s="52">
        <f t="shared" si="0"/>
        <v>10560</v>
      </c>
      <c r="E31" s="52"/>
      <c r="F31" s="52">
        <v>0</v>
      </c>
      <c r="G31" s="52">
        <v>0</v>
      </c>
      <c r="H31" s="52">
        <f t="shared" si="1"/>
        <v>0</v>
      </c>
      <c r="I31" s="52"/>
      <c r="J31" s="52">
        <v>192</v>
      </c>
      <c r="K31" s="52">
        <v>10368</v>
      </c>
      <c r="L31" s="52">
        <f t="shared" si="2"/>
        <v>10560</v>
      </c>
      <c r="M31" s="52"/>
      <c r="N31" s="52">
        <v>0</v>
      </c>
      <c r="O31" s="52">
        <v>0</v>
      </c>
      <c r="P31" s="52">
        <f t="shared" si="3"/>
        <v>0</v>
      </c>
      <c r="Q31" s="52"/>
    </row>
    <row r="32" spans="1:17" ht="14.25" customHeight="1" x14ac:dyDescent="0.2">
      <c r="A32" s="67" t="s">
        <v>26</v>
      </c>
      <c r="B32" s="52">
        <v>0</v>
      </c>
      <c r="C32" s="52">
        <v>0</v>
      </c>
      <c r="D32" s="52">
        <f t="shared" si="0"/>
        <v>0</v>
      </c>
      <c r="E32" s="52"/>
      <c r="F32" s="52">
        <v>0</v>
      </c>
      <c r="G32" s="52">
        <v>0</v>
      </c>
      <c r="H32" s="52">
        <f t="shared" si="1"/>
        <v>0</v>
      </c>
      <c r="I32" s="52"/>
      <c r="J32" s="52">
        <v>0</v>
      </c>
      <c r="K32" s="52">
        <v>0</v>
      </c>
      <c r="L32" s="52">
        <f t="shared" si="2"/>
        <v>0</v>
      </c>
      <c r="M32" s="52"/>
      <c r="N32" s="52">
        <v>0</v>
      </c>
      <c r="O32" s="52">
        <v>0</v>
      </c>
      <c r="P32" s="52">
        <f t="shared" si="3"/>
        <v>0</v>
      </c>
      <c r="Q32" s="52"/>
    </row>
    <row r="33" spans="1:19" ht="14.25" customHeight="1" x14ac:dyDescent="0.2">
      <c r="A33" s="67" t="s">
        <v>27</v>
      </c>
      <c r="B33" s="52">
        <v>3035</v>
      </c>
      <c r="C33" s="52">
        <v>1491</v>
      </c>
      <c r="D33" s="52">
        <f t="shared" si="0"/>
        <v>4526</v>
      </c>
      <c r="E33" s="52"/>
      <c r="F33" s="52">
        <v>0</v>
      </c>
      <c r="G33" s="52">
        <v>0</v>
      </c>
      <c r="H33" s="52">
        <f t="shared" si="1"/>
        <v>0</v>
      </c>
      <c r="I33" s="52"/>
      <c r="J33" s="52">
        <v>3035</v>
      </c>
      <c r="K33" s="52">
        <v>1491</v>
      </c>
      <c r="L33" s="52">
        <f t="shared" si="2"/>
        <v>4526</v>
      </c>
      <c r="M33" s="52"/>
      <c r="N33" s="52">
        <v>0</v>
      </c>
      <c r="O33" s="52">
        <v>0</v>
      </c>
      <c r="P33" s="52">
        <f t="shared" si="3"/>
        <v>0</v>
      </c>
      <c r="Q33" s="52"/>
    </row>
    <row r="34" spans="1:19" ht="13.5" customHeight="1" x14ac:dyDescent="0.2">
      <c r="A34" s="91" t="s">
        <v>28</v>
      </c>
      <c r="B34" s="87">
        <f>SUM(B9:B10)+SUM(B13:B22)</f>
        <v>437556</v>
      </c>
      <c r="C34" s="87">
        <f>SUM(C9:C10)+SUM(C13:C22)</f>
        <v>565923</v>
      </c>
      <c r="D34" s="87">
        <f>SUM(D9:D10)+SUM(D13:D22)</f>
        <v>1003479</v>
      </c>
      <c r="E34" s="68"/>
      <c r="F34" s="87">
        <f>SUM(F9:F10)+SUM(F13:F22)</f>
        <v>3643865</v>
      </c>
      <c r="G34" s="87">
        <f>SUM(G9:G10)+SUM(G13:G22)</f>
        <v>4191916</v>
      </c>
      <c r="H34" s="87">
        <f>SUM(H9:H10)+SUM(H13:H22)</f>
        <v>7835781</v>
      </c>
      <c r="I34" s="68"/>
      <c r="J34" s="87">
        <f>SUM(J9:J10)+SUM(J13:J22)</f>
        <v>4081421</v>
      </c>
      <c r="K34" s="87">
        <f>SUM(K9:K10)+SUM(K13:K22)</f>
        <v>4757839</v>
      </c>
      <c r="L34" s="87">
        <f>SUM(L9:L10)+SUM(L13:L22)</f>
        <v>8839260</v>
      </c>
      <c r="M34" s="68"/>
      <c r="N34" s="87">
        <f>SUM(N9:N10)+SUM(N13:N22)</f>
        <v>294</v>
      </c>
      <c r="O34" s="87">
        <f>SUM(O9:O10)+SUM(O13:O22)</f>
        <v>0</v>
      </c>
      <c r="P34" s="87">
        <f>SUM(P9:P10)+SUM(P13:P22)</f>
        <v>294</v>
      </c>
      <c r="Q34" s="68"/>
    </row>
    <row r="35" spans="1:19" ht="13.5" customHeight="1" x14ac:dyDescent="0.2">
      <c r="A35" s="86"/>
      <c r="B35" s="88"/>
      <c r="C35" s="88"/>
      <c r="D35" s="88"/>
      <c r="E35" s="69"/>
      <c r="F35" s="88"/>
      <c r="G35" s="88"/>
      <c r="H35" s="88"/>
      <c r="I35" s="69"/>
      <c r="J35" s="88"/>
      <c r="K35" s="88"/>
      <c r="L35" s="88"/>
      <c r="M35" s="69"/>
      <c r="N35" s="88"/>
      <c r="O35" s="88"/>
      <c r="P35" s="88"/>
      <c r="Q35" s="69"/>
      <c r="S35" s="34"/>
    </row>
    <row r="36" spans="1:19" ht="14.25" customHeight="1" x14ac:dyDescent="0.2">
      <c r="A36" s="67" t="s">
        <v>29</v>
      </c>
      <c r="B36" s="54">
        <f>+B11+SUM(B23:B26)+B32</f>
        <v>281758</v>
      </c>
      <c r="C36" s="54">
        <f>+C11+SUM(C23:C26)+C32</f>
        <v>196088</v>
      </c>
      <c r="D36" s="54">
        <f>+D11+SUM(D23:D26)+D32</f>
        <v>477846</v>
      </c>
      <c r="E36" s="54"/>
      <c r="F36" s="54">
        <f>+F11+SUM(F23:F26)+F32</f>
        <v>96528</v>
      </c>
      <c r="G36" s="54">
        <f>+G11+SUM(G23:G26)+G32</f>
        <v>1062</v>
      </c>
      <c r="H36" s="54">
        <f>+H11+SUM(H23:H26)+H32</f>
        <v>97590</v>
      </c>
      <c r="I36" s="54"/>
      <c r="J36" s="54">
        <f>+J11+SUM(J23:J26)+J32</f>
        <v>378286</v>
      </c>
      <c r="K36" s="54">
        <f>+K11+SUM(K23:K26)+K32</f>
        <v>197150</v>
      </c>
      <c r="L36" s="54">
        <f>+L11+SUM(L23:L26)+L32</f>
        <v>575436</v>
      </c>
      <c r="M36" s="54"/>
      <c r="N36" s="54">
        <f>+N11+SUM(N23:N26)+N32</f>
        <v>1</v>
      </c>
      <c r="O36" s="52">
        <f>+O11+SUM(O23:O26)+O32</f>
        <v>0</v>
      </c>
      <c r="P36" s="54">
        <f>+P11+SUM(P23:P26)+P32</f>
        <v>1</v>
      </c>
      <c r="Q36" s="54"/>
    </row>
    <row r="37" spans="1:19" ht="14.25" customHeight="1" x14ac:dyDescent="0.2">
      <c r="A37" s="67" t="s">
        <v>30</v>
      </c>
      <c r="B37" s="55">
        <f>+B12+SUM(B27:B31)+B33</f>
        <v>681303</v>
      </c>
      <c r="C37" s="55">
        <f>+C12+SUM(C27:C31)+C33</f>
        <v>343236</v>
      </c>
      <c r="D37" s="55">
        <f t="shared" ref="D37:P37" si="4">+D12+SUM(D27:D31)+D33</f>
        <v>1024539</v>
      </c>
      <c r="E37" s="55">
        <f t="shared" si="4"/>
        <v>0</v>
      </c>
      <c r="F37" s="55">
        <f t="shared" si="4"/>
        <v>272</v>
      </c>
      <c r="G37" s="55">
        <f t="shared" si="4"/>
        <v>0</v>
      </c>
      <c r="H37" s="55">
        <f t="shared" si="4"/>
        <v>272</v>
      </c>
      <c r="I37" s="55">
        <f t="shared" si="4"/>
        <v>0</v>
      </c>
      <c r="J37" s="55">
        <f t="shared" si="4"/>
        <v>681575</v>
      </c>
      <c r="K37" s="55">
        <f t="shared" si="4"/>
        <v>343236</v>
      </c>
      <c r="L37" s="55">
        <f t="shared" si="4"/>
        <v>1024811</v>
      </c>
      <c r="M37" s="55">
        <f t="shared" si="4"/>
        <v>0</v>
      </c>
      <c r="N37" s="55">
        <f>+N12+SUM(N27:N31)+N33</f>
        <v>363</v>
      </c>
      <c r="O37" s="52">
        <f t="shared" si="4"/>
        <v>0</v>
      </c>
      <c r="P37" s="55">
        <f t="shared" si="4"/>
        <v>363</v>
      </c>
      <c r="Q37" s="55"/>
    </row>
    <row r="38" spans="1:19" ht="13.5" customHeight="1" x14ac:dyDescent="0.2">
      <c r="A38" s="86" t="s">
        <v>42</v>
      </c>
      <c r="B38" s="85">
        <f t="shared" ref="B38:P38" si="5">SUM(B34:B37)</f>
        <v>1400617</v>
      </c>
      <c r="C38" s="85">
        <f t="shared" si="5"/>
        <v>1105247</v>
      </c>
      <c r="D38" s="85">
        <f t="shared" si="5"/>
        <v>2505864</v>
      </c>
      <c r="E38" s="70"/>
      <c r="F38" s="85">
        <f t="shared" si="5"/>
        <v>3740665</v>
      </c>
      <c r="G38" s="85">
        <f t="shared" si="5"/>
        <v>4192978</v>
      </c>
      <c r="H38" s="85">
        <f t="shared" si="5"/>
        <v>7933643</v>
      </c>
      <c r="I38" s="70"/>
      <c r="J38" s="85">
        <f t="shared" si="5"/>
        <v>5141282</v>
      </c>
      <c r="K38" s="85">
        <f t="shared" si="5"/>
        <v>5298225</v>
      </c>
      <c r="L38" s="85">
        <f t="shared" si="5"/>
        <v>10439507</v>
      </c>
      <c r="M38" s="70"/>
      <c r="N38" s="85">
        <f t="shared" si="5"/>
        <v>658</v>
      </c>
      <c r="O38" s="52">
        <f t="shared" si="5"/>
        <v>0</v>
      </c>
      <c r="P38" s="85">
        <f t="shared" si="5"/>
        <v>658</v>
      </c>
      <c r="Q38" s="70"/>
    </row>
    <row r="39" spans="1:19" ht="13.5" customHeight="1" x14ac:dyDescent="0.2">
      <c r="A39" s="86"/>
      <c r="B39" s="85"/>
      <c r="C39" s="85"/>
      <c r="D39" s="85"/>
      <c r="E39" s="70"/>
      <c r="F39" s="85"/>
      <c r="G39" s="85"/>
      <c r="H39" s="85"/>
      <c r="I39" s="70"/>
      <c r="J39" s="85"/>
      <c r="K39" s="85"/>
      <c r="L39" s="85"/>
      <c r="M39" s="70"/>
      <c r="N39" s="85"/>
      <c r="O39" s="52"/>
      <c r="P39" s="85"/>
      <c r="Q39" s="70"/>
    </row>
    <row r="41" spans="1:19" s="34" customFormat="1" ht="12" customHeight="1" x14ac:dyDescent="0.2">
      <c r="A41" s="35" t="s">
        <v>96</v>
      </c>
      <c r="S41" s="51"/>
    </row>
    <row r="43" spans="1:19" ht="12.6" customHeight="1" x14ac:dyDescent="0.2">
      <c r="A43" s="37"/>
      <c r="B43" s="144"/>
      <c r="C43" s="144"/>
      <c r="D43" s="144"/>
      <c r="E43" s="144"/>
      <c r="F43" s="144"/>
      <c r="G43" s="144"/>
      <c r="H43" s="144"/>
      <c r="I43" s="37"/>
      <c r="K43" s="144"/>
      <c r="L43" s="145"/>
      <c r="M43" s="40"/>
      <c r="N43" s="146"/>
      <c r="O43" s="146"/>
      <c r="P43" s="121"/>
    </row>
    <row r="44" spans="1:19" ht="12.6" customHeight="1" x14ac:dyDescent="0.2">
      <c r="A44" s="37"/>
      <c r="B44" s="144"/>
      <c r="C44" s="144"/>
      <c r="D44" s="144"/>
      <c r="E44" s="144"/>
      <c r="F44" s="144"/>
      <c r="G44" s="144"/>
      <c r="H44" s="144"/>
      <c r="I44" s="37"/>
      <c r="K44" s="144"/>
      <c r="L44" s="145"/>
      <c r="M44" s="40"/>
      <c r="N44" s="146"/>
      <c r="O44" s="146"/>
      <c r="P44" s="121"/>
    </row>
    <row r="45" spans="1:19" ht="12.6" customHeight="1" x14ac:dyDescent="0.2">
      <c r="A45" s="37"/>
      <c r="B45" s="144"/>
      <c r="C45" s="144"/>
      <c r="D45" s="144"/>
      <c r="E45" s="144"/>
      <c r="F45" s="144"/>
      <c r="G45" s="144"/>
      <c r="H45" s="144"/>
      <c r="I45" s="37"/>
      <c r="K45" s="144"/>
      <c r="L45" s="145"/>
      <c r="M45" s="40"/>
      <c r="N45" s="146"/>
      <c r="O45" s="146"/>
      <c r="P45" s="121"/>
    </row>
    <row r="46" spans="1:19" ht="12.6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K46" s="37"/>
      <c r="L46" s="145"/>
      <c r="M46" s="40"/>
      <c r="N46" s="40"/>
      <c r="O46" s="40"/>
      <c r="P46" s="121"/>
    </row>
    <row r="47" spans="1:19" ht="12.6" customHeight="1" x14ac:dyDescent="0.2">
      <c r="A47" s="147"/>
      <c r="B47" s="148"/>
      <c r="C47" s="148"/>
      <c r="D47" s="148"/>
      <c r="E47" s="147"/>
      <c r="F47" s="148"/>
      <c r="G47" s="148"/>
      <c r="H47" s="148"/>
      <c r="I47" s="147"/>
      <c r="K47" s="148"/>
      <c r="L47" s="149"/>
      <c r="M47" s="40"/>
      <c r="N47" s="148"/>
      <c r="O47" s="148"/>
      <c r="P47" s="121"/>
    </row>
    <row r="48" spans="1:19" ht="12.6" customHeight="1" x14ac:dyDescent="0.2">
      <c r="A48" s="37"/>
      <c r="B48" s="150"/>
      <c r="C48" s="150"/>
      <c r="D48" s="150"/>
      <c r="E48" s="151"/>
      <c r="F48" s="150"/>
      <c r="G48" s="150"/>
      <c r="H48" s="152"/>
      <c r="I48" s="37"/>
      <c r="K48" s="37"/>
      <c r="L48" s="145"/>
      <c r="M48" s="40"/>
      <c r="N48" s="153"/>
      <c r="O48" s="153"/>
      <c r="P48" s="121"/>
    </row>
    <row r="49" spans="1:16" ht="12.6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K49" s="37"/>
      <c r="L49" s="145"/>
      <c r="M49" s="40"/>
      <c r="N49" s="40"/>
      <c r="O49" s="40"/>
      <c r="P49" s="121"/>
    </row>
    <row r="50" spans="1:16" ht="12.6" customHeight="1" x14ac:dyDescent="0.2">
      <c r="A50" s="37"/>
      <c r="B50" s="145"/>
      <c r="C50" s="145"/>
      <c r="D50" s="145"/>
      <c r="E50" s="145"/>
      <c r="F50" s="145"/>
      <c r="G50" s="145"/>
      <c r="H50" s="145"/>
      <c r="I50" s="145"/>
      <c r="K50" s="145"/>
      <c r="L50" s="145"/>
      <c r="M50" s="40"/>
      <c r="N50" s="154"/>
      <c r="O50" s="155"/>
      <c r="P50" s="121"/>
    </row>
  </sheetData>
  <mergeCells count="45">
    <mergeCell ref="L38:L39"/>
    <mergeCell ref="N38:N39"/>
    <mergeCell ref="P38:P39"/>
    <mergeCell ref="P34:P35"/>
    <mergeCell ref="A38:A39"/>
    <mergeCell ref="B38:B39"/>
    <mergeCell ref="C38:C39"/>
    <mergeCell ref="D38:D39"/>
    <mergeCell ref="F38:F39"/>
    <mergeCell ref="G38:G39"/>
    <mergeCell ref="H38:H39"/>
    <mergeCell ref="J38:J39"/>
    <mergeCell ref="K38:K39"/>
    <mergeCell ref="H34:H35"/>
    <mergeCell ref="J34:J35"/>
    <mergeCell ref="K34:K35"/>
    <mergeCell ref="L34:L35"/>
    <mergeCell ref="N34:N35"/>
    <mergeCell ref="O34:O35"/>
    <mergeCell ref="L6:L8"/>
    <mergeCell ref="N6:N8"/>
    <mergeCell ref="O6:O8"/>
    <mergeCell ref="P6:P8"/>
    <mergeCell ref="A34:A35"/>
    <mergeCell ref="B34:B35"/>
    <mergeCell ref="C34:C35"/>
    <mergeCell ref="D34:D35"/>
    <mergeCell ref="F34:F35"/>
    <mergeCell ref="G34:G35"/>
    <mergeCell ref="D6:D8"/>
    <mergeCell ref="F6:F8"/>
    <mergeCell ref="G6:G8"/>
    <mergeCell ref="H6:H8"/>
    <mergeCell ref="J6:J8"/>
    <mergeCell ref="K6:K8"/>
    <mergeCell ref="A1:Q1"/>
    <mergeCell ref="A2:Q2"/>
    <mergeCell ref="P3:Q3"/>
    <mergeCell ref="A4:A8"/>
    <mergeCell ref="B4:D5"/>
    <mergeCell ref="F4:H5"/>
    <mergeCell ref="J4:L5"/>
    <mergeCell ref="N4:P5"/>
    <mergeCell ref="B6:B8"/>
    <mergeCell ref="C6:C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activeCell="A10" sqref="A10"/>
    </sheetView>
  </sheetViews>
  <sheetFormatPr defaultRowHeight="12.75" x14ac:dyDescent="0.2"/>
  <cols>
    <col min="1" max="1" width="18.7109375" style="51" customWidth="1"/>
    <col min="2" max="4" width="8.85546875" style="51" customWidth="1"/>
    <col min="5" max="5" width="1.28515625" style="51" customWidth="1"/>
    <col min="6" max="7" width="8.85546875" style="51" customWidth="1"/>
    <col min="8" max="8" width="9.5703125" style="51" customWidth="1"/>
    <col min="9" max="9" width="1.28515625" style="51" customWidth="1"/>
    <col min="10" max="10" width="9.42578125" style="51" customWidth="1"/>
    <col min="11" max="12" width="9.7109375" style="51" customWidth="1"/>
    <col min="13" max="13" width="1.28515625" style="51" customWidth="1"/>
    <col min="14" max="14" width="9.140625" style="51" customWidth="1"/>
    <col min="15" max="15" width="10.5703125" style="51" customWidth="1"/>
    <col min="16" max="16" width="12.42578125" style="51" customWidth="1"/>
    <col min="17" max="17" width="1.28515625" style="51" customWidth="1"/>
    <col min="18" max="18" width="9.140625" style="51"/>
    <col min="19" max="19" width="12.5703125" style="51" customWidth="1"/>
    <col min="20" max="16384" width="9.140625" style="51"/>
  </cols>
  <sheetData>
    <row r="1" spans="1:19" s="34" customFormat="1" ht="13.15" customHeight="1" x14ac:dyDescent="0.2">
      <c r="A1" s="135" t="s">
        <v>103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9" s="34" customFormat="1" ht="13.15" customHeight="1" x14ac:dyDescent="0.2">
      <c r="A2" s="136" t="s">
        <v>104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9" ht="12.6" customHeight="1" x14ac:dyDescent="0.2">
      <c r="P3" s="122" t="s">
        <v>81</v>
      </c>
      <c r="Q3" s="122"/>
    </row>
    <row r="4" spans="1:19" ht="12.6" customHeight="1" x14ac:dyDescent="0.2">
      <c r="A4" s="90" t="s">
        <v>0</v>
      </c>
      <c r="B4" s="90" t="s">
        <v>35</v>
      </c>
      <c r="C4" s="94"/>
      <c r="D4" s="94"/>
      <c r="E4" s="66"/>
      <c r="F4" s="111" t="s">
        <v>36</v>
      </c>
      <c r="G4" s="141"/>
      <c r="H4" s="141"/>
      <c r="I4" s="66"/>
      <c r="J4" s="90" t="s">
        <v>37</v>
      </c>
      <c r="K4" s="94"/>
      <c r="L4" s="94"/>
      <c r="M4" s="66"/>
      <c r="N4" s="90" t="s">
        <v>38</v>
      </c>
      <c r="O4" s="90"/>
      <c r="P4" s="90"/>
      <c r="Q4" s="65"/>
      <c r="S4" s="34"/>
    </row>
    <row r="5" spans="1:19" ht="12.6" customHeight="1" x14ac:dyDescent="0.2">
      <c r="A5" s="90"/>
      <c r="B5" s="94"/>
      <c r="C5" s="94"/>
      <c r="D5" s="94"/>
      <c r="E5" s="66"/>
      <c r="F5" s="142"/>
      <c r="G5" s="142"/>
      <c r="H5" s="142"/>
      <c r="I5" s="66"/>
      <c r="J5" s="94"/>
      <c r="K5" s="94"/>
      <c r="L5" s="94"/>
      <c r="M5" s="66"/>
      <c r="N5" s="90"/>
      <c r="O5" s="90"/>
      <c r="P5" s="90"/>
      <c r="Q5" s="65"/>
    </row>
    <row r="6" spans="1:19" ht="12.6" customHeight="1" x14ac:dyDescent="0.2">
      <c r="A6" s="90"/>
      <c r="B6" s="89" t="s">
        <v>84</v>
      </c>
      <c r="C6" s="89" t="s">
        <v>85</v>
      </c>
      <c r="D6" s="89" t="s">
        <v>41</v>
      </c>
      <c r="E6" s="65"/>
      <c r="F6" s="143" t="s">
        <v>84</v>
      </c>
      <c r="G6" s="143" t="s">
        <v>85</v>
      </c>
      <c r="H6" s="143" t="s">
        <v>41</v>
      </c>
      <c r="I6" s="65"/>
      <c r="J6" s="89" t="s">
        <v>84</v>
      </c>
      <c r="K6" s="89" t="s">
        <v>85</v>
      </c>
      <c r="L6" s="89" t="s">
        <v>41</v>
      </c>
      <c r="M6" s="65"/>
      <c r="N6" s="89" t="s">
        <v>86</v>
      </c>
      <c r="O6" s="89" t="s">
        <v>87</v>
      </c>
      <c r="P6" s="89" t="s">
        <v>41</v>
      </c>
      <c r="Q6" s="65"/>
    </row>
    <row r="7" spans="1:19" ht="12.6" customHeight="1" x14ac:dyDescent="0.2">
      <c r="A7" s="90"/>
      <c r="B7" s="90"/>
      <c r="C7" s="90"/>
      <c r="D7" s="90"/>
      <c r="E7" s="65"/>
      <c r="F7" s="143"/>
      <c r="G7" s="143"/>
      <c r="H7" s="143"/>
      <c r="I7" s="65"/>
      <c r="J7" s="90"/>
      <c r="K7" s="90"/>
      <c r="L7" s="90"/>
      <c r="M7" s="65"/>
      <c r="N7" s="90"/>
      <c r="O7" s="90"/>
      <c r="P7" s="90"/>
      <c r="Q7" s="65"/>
    </row>
    <row r="8" spans="1:19" ht="12.6" customHeight="1" x14ac:dyDescent="0.2">
      <c r="A8" s="90"/>
      <c r="B8" s="90"/>
      <c r="C8" s="90"/>
      <c r="D8" s="90"/>
      <c r="E8" s="65"/>
      <c r="F8" s="89"/>
      <c r="G8" s="89"/>
      <c r="H8" s="89"/>
      <c r="I8" s="65"/>
      <c r="J8" s="90"/>
      <c r="K8" s="90"/>
      <c r="L8" s="90"/>
      <c r="M8" s="65"/>
      <c r="N8" s="90"/>
      <c r="O8" s="90"/>
      <c r="P8" s="90"/>
      <c r="Q8" s="65"/>
    </row>
    <row r="9" spans="1:19" ht="14.25" customHeight="1" x14ac:dyDescent="0.2">
      <c r="A9" s="67" t="s">
        <v>1</v>
      </c>
      <c r="B9" s="52">
        <v>226216</v>
      </c>
      <c r="C9" s="52">
        <v>237930</v>
      </c>
      <c r="D9" s="52">
        <f>C9+B9</f>
        <v>464146</v>
      </c>
      <c r="E9" s="52"/>
      <c r="F9" s="52">
        <v>3738359</v>
      </c>
      <c r="G9" s="52">
        <v>4727821</v>
      </c>
      <c r="H9" s="52">
        <f>G9+F9</f>
        <v>8466180</v>
      </c>
      <c r="I9" s="52"/>
      <c r="J9" s="52">
        <v>3964575</v>
      </c>
      <c r="K9" s="52">
        <v>4965751</v>
      </c>
      <c r="L9" s="52">
        <f>K9+J9</f>
        <v>8930326</v>
      </c>
      <c r="M9" s="52"/>
      <c r="N9" s="52">
        <v>0</v>
      </c>
      <c r="O9" s="52">
        <v>0</v>
      </c>
      <c r="P9" s="52">
        <f>O9+N9</f>
        <v>0</v>
      </c>
      <c r="Q9" s="52"/>
    </row>
    <row r="10" spans="1:19" ht="14.25" customHeight="1" x14ac:dyDescent="0.2">
      <c r="A10" s="67" t="s">
        <v>2</v>
      </c>
      <c r="B10" s="52">
        <v>0</v>
      </c>
      <c r="C10" s="52">
        <v>1</v>
      </c>
      <c r="D10" s="52">
        <f t="shared" ref="D10:D33" si="0">C10+B10</f>
        <v>1</v>
      </c>
      <c r="E10" s="52"/>
      <c r="F10" s="52">
        <v>0</v>
      </c>
      <c r="G10" s="52">
        <v>8</v>
      </c>
      <c r="H10" s="52">
        <f t="shared" ref="H10:H33" si="1">G10+F10</f>
        <v>8</v>
      </c>
      <c r="I10" s="52"/>
      <c r="J10" s="52">
        <v>0</v>
      </c>
      <c r="K10" s="52">
        <v>9</v>
      </c>
      <c r="L10" s="52">
        <f t="shared" ref="L10:L33" si="2">K10+J10</f>
        <v>9</v>
      </c>
      <c r="M10" s="52"/>
      <c r="N10" s="52">
        <v>3487</v>
      </c>
      <c r="O10" s="52">
        <v>15251</v>
      </c>
      <c r="P10" s="52">
        <f t="shared" ref="P10:P33" si="3">O10+N10</f>
        <v>18738</v>
      </c>
      <c r="Q10" s="52"/>
    </row>
    <row r="11" spans="1:19" ht="14.25" customHeight="1" x14ac:dyDescent="0.2">
      <c r="A11" s="67" t="s">
        <v>3</v>
      </c>
      <c r="B11" s="52">
        <v>52998</v>
      </c>
      <c r="C11" s="52">
        <v>134838</v>
      </c>
      <c r="D11" s="52">
        <f t="shared" si="0"/>
        <v>187836</v>
      </c>
      <c r="E11" s="52"/>
      <c r="F11" s="52">
        <v>102226</v>
      </c>
      <c r="G11" s="52">
        <v>14710</v>
      </c>
      <c r="H11" s="52">
        <f t="shared" si="1"/>
        <v>116936</v>
      </c>
      <c r="I11" s="52"/>
      <c r="J11" s="52">
        <v>155224</v>
      </c>
      <c r="K11" s="52">
        <v>149548</v>
      </c>
      <c r="L11" s="52">
        <f t="shared" si="2"/>
        <v>304772</v>
      </c>
      <c r="M11" s="52"/>
      <c r="N11" s="52">
        <v>0</v>
      </c>
      <c r="O11" s="52">
        <v>0</v>
      </c>
      <c r="P11" s="52">
        <f t="shared" si="3"/>
        <v>0</v>
      </c>
      <c r="Q11" s="52"/>
    </row>
    <row r="12" spans="1:19" ht="14.25" customHeight="1" x14ac:dyDescent="0.2">
      <c r="A12" s="67" t="s">
        <v>4</v>
      </c>
      <c r="B12" s="52">
        <v>5199</v>
      </c>
      <c r="C12" s="52">
        <v>79802</v>
      </c>
      <c r="D12" s="52">
        <f t="shared" si="0"/>
        <v>85001</v>
      </c>
      <c r="E12" s="52"/>
      <c r="F12" s="52">
        <v>0</v>
      </c>
      <c r="G12" s="52">
        <v>0</v>
      </c>
      <c r="H12" s="52">
        <f t="shared" si="1"/>
        <v>0</v>
      </c>
      <c r="I12" s="52"/>
      <c r="J12" s="52">
        <v>5199</v>
      </c>
      <c r="K12" s="52">
        <v>79802</v>
      </c>
      <c r="L12" s="52">
        <f t="shared" si="2"/>
        <v>85001</v>
      </c>
      <c r="M12" s="52"/>
      <c r="N12" s="52">
        <v>0</v>
      </c>
      <c r="O12" s="52">
        <v>0</v>
      </c>
      <c r="P12" s="52">
        <f t="shared" si="3"/>
        <v>0</v>
      </c>
      <c r="Q12" s="52"/>
    </row>
    <row r="13" spans="1:19" ht="14.25" customHeight="1" x14ac:dyDescent="0.2">
      <c r="A13" s="67" t="s">
        <v>5</v>
      </c>
      <c r="B13" s="52">
        <v>49773</v>
      </c>
      <c r="C13" s="52">
        <v>21567</v>
      </c>
      <c r="D13" s="52">
        <f t="shared" si="0"/>
        <v>71340</v>
      </c>
      <c r="E13" s="52"/>
      <c r="F13" s="52">
        <v>0</v>
      </c>
      <c r="G13" s="52">
        <v>0</v>
      </c>
      <c r="H13" s="52">
        <f t="shared" si="1"/>
        <v>0</v>
      </c>
      <c r="I13" s="52"/>
      <c r="J13" s="52">
        <v>49773</v>
      </c>
      <c r="K13" s="52">
        <v>21567</v>
      </c>
      <c r="L13" s="52">
        <f t="shared" si="2"/>
        <v>71340</v>
      </c>
      <c r="M13" s="52"/>
      <c r="N13" s="52">
        <v>0</v>
      </c>
      <c r="O13" s="52">
        <v>0</v>
      </c>
      <c r="P13" s="52">
        <f t="shared" si="3"/>
        <v>0</v>
      </c>
      <c r="Q13" s="52"/>
    </row>
    <row r="14" spans="1:19" ht="14.25" customHeight="1" x14ac:dyDescent="0.2">
      <c r="A14" s="67" t="s">
        <v>7</v>
      </c>
      <c r="B14" s="52">
        <v>138</v>
      </c>
      <c r="C14" s="52">
        <v>0</v>
      </c>
      <c r="D14" s="52">
        <f t="shared" si="0"/>
        <v>138</v>
      </c>
      <c r="E14" s="52"/>
      <c r="F14" s="52">
        <v>0</v>
      </c>
      <c r="G14" s="52">
        <v>0</v>
      </c>
      <c r="H14" s="52">
        <f t="shared" si="1"/>
        <v>0</v>
      </c>
      <c r="I14" s="52"/>
      <c r="J14" s="52">
        <v>138</v>
      </c>
      <c r="K14" s="52">
        <v>0</v>
      </c>
      <c r="L14" s="52">
        <f t="shared" si="2"/>
        <v>138</v>
      </c>
      <c r="M14" s="52"/>
      <c r="N14" s="52">
        <v>0</v>
      </c>
      <c r="O14" s="52">
        <v>0</v>
      </c>
      <c r="P14" s="52">
        <f t="shared" si="3"/>
        <v>0</v>
      </c>
      <c r="Q14" s="52"/>
    </row>
    <row r="15" spans="1:19" ht="14.25" customHeight="1" x14ac:dyDescent="0.2">
      <c r="A15" s="67" t="s">
        <v>8</v>
      </c>
      <c r="B15" s="52">
        <v>0</v>
      </c>
      <c r="C15" s="52">
        <v>20098</v>
      </c>
      <c r="D15" s="52">
        <f t="shared" si="0"/>
        <v>20098</v>
      </c>
      <c r="E15" s="52"/>
      <c r="F15" s="52">
        <v>0</v>
      </c>
      <c r="G15" s="52">
        <v>48536</v>
      </c>
      <c r="H15" s="52">
        <f t="shared" si="1"/>
        <v>48536</v>
      </c>
      <c r="I15" s="52"/>
      <c r="J15" s="52">
        <v>0</v>
      </c>
      <c r="K15" s="52">
        <v>68634</v>
      </c>
      <c r="L15" s="52">
        <f t="shared" si="2"/>
        <v>68634</v>
      </c>
      <c r="M15" s="52"/>
      <c r="N15" s="52">
        <v>0</v>
      </c>
      <c r="O15" s="52">
        <v>0</v>
      </c>
      <c r="P15" s="52">
        <f t="shared" si="3"/>
        <v>0</v>
      </c>
      <c r="Q15" s="52"/>
    </row>
    <row r="16" spans="1:19" ht="14.25" customHeight="1" x14ac:dyDescent="0.2">
      <c r="A16" s="67" t="s">
        <v>9</v>
      </c>
      <c r="B16" s="52">
        <v>462</v>
      </c>
      <c r="C16" s="52">
        <v>0</v>
      </c>
      <c r="D16" s="52">
        <f t="shared" si="0"/>
        <v>462</v>
      </c>
      <c r="E16" s="52"/>
      <c r="F16" s="52">
        <v>0</v>
      </c>
      <c r="G16" s="52">
        <v>0</v>
      </c>
      <c r="H16" s="52">
        <f t="shared" si="1"/>
        <v>0</v>
      </c>
      <c r="I16" s="52"/>
      <c r="J16" s="52">
        <v>462</v>
      </c>
      <c r="K16" s="52">
        <v>0</v>
      </c>
      <c r="L16" s="52">
        <f t="shared" si="2"/>
        <v>462</v>
      </c>
      <c r="M16" s="52"/>
      <c r="N16" s="52">
        <v>0</v>
      </c>
      <c r="O16" s="52">
        <v>0</v>
      </c>
      <c r="P16" s="52">
        <f t="shared" si="3"/>
        <v>0</v>
      </c>
      <c r="Q16" s="52"/>
    </row>
    <row r="17" spans="1:17" ht="14.25" customHeight="1" x14ac:dyDescent="0.2">
      <c r="A17" s="67" t="s">
        <v>10</v>
      </c>
      <c r="B17" s="52">
        <v>14551</v>
      </c>
      <c r="C17" s="52">
        <v>85306</v>
      </c>
      <c r="D17" s="52">
        <f t="shared" si="0"/>
        <v>99857</v>
      </c>
      <c r="E17" s="52"/>
      <c r="F17" s="52">
        <v>0</v>
      </c>
      <c r="G17" s="52">
        <v>0</v>
      </c>
      <c r="H17" s="52">
        <f t="shared" si="1"/>
        <v>0</v>
      </c>
      <c r="I17" s="52"/>
      <c r="J17" s="52">
        <v>14551</v>
      </c>
      <c r="K17" s="52">
        <v>85306</v>
      </c>
      <c r="L17" s="52">
        <f t="shared" si="2"/>
        <v>99857</v>
      </c>
      <c r="M17" s="52"/>
      <c r="N17" s="52">
        <v>0</v>
      </c>
      <c r="O17" s="52">
        <v>0</v>
      </c>
      <c r="P17" s="52">
        <f t="shared" si="3"/>
        <v>0</v>
      </c>
      <c r="Q17" s="52"/>
    </row>
    <row r="18" spans="1:17" ht="14.25" customHeight="1" x14ac:dyDescent="0.2">
      <c r="A18" s="53" t="s">
        <v>11</v>
      </c>
      <c r="B18" s="52">
        <v>0</v>
      </c>
      <c r="C18" s="52">
        <v>0</v>
      </c>
      <c r="D18" s="52">
        <f t="shared" si="0"/>
        <v>0</v>
      </c>
      <c r="E18" s="52"/>
      <c r="F18" s="52">
        <v>0</v>
      </c>
      <c r="G18" s="52">
        <v>0</v>
      </c>
      <c r="H18" s="52">
        <f t="shared" si="1"/>
        <v>0</v>
      </c>
      <c r="I18" s="52"/>
      <c r="J18" s="52">
        <v>0</v>
      </c>
      <c r="K18" s="52">
        <v>0</v>
      </c>
      <c r="L18" s="52">
        <f t="shared" si="2"/>
        <v>0</v>
      </c>
      <c r="M18" s="52"/>
      <c r="N18" s="52">
        <v>0</v>
      </c>
      <c r="O18" s="52">
        <v>0</v>
      </c>
      <c r="P18" s="52">
        <f t="shared" si="3"/>
        <v>0</v>
      </c>
      <c r="Q18" s="52"/>
    </row>
    <row r="19" spans="1:17" ht="14.25" customHeight="1" x14ac:dyDescent="0.2">
      <c r="A19" s="67" t="s">
        <v>12</v>
      </c>
      <c r="B19" s="52">
        <v>1</v>
      </c>
      <c r="C19" s="52">
        <v>0</v>
      </c>
      <c r="D19" s="52">
        <f t="shared" si="0"/>
        <v>1</v>
      </c>
      <c r="E19" s="52"/>
      <c r="F19" s="52">
        <v>0</v>
      </c>
      <c r="G19" s="52">
        <v>0</v>
      </c>
      <c r="H19" s="52">
        <f t="shared" si="1"/>
        <v>0</v>
      </c>
      <c r="I19" s="52"/>
      <c r="J19" s="52">
        <v>1</v>
      </c>
      <c r="K19" s="52">
        <v>0</v>
      </c>
      <c r="L19" s="52">
        <f t="shared" si="2"/>
        <v>1</v>
      </c>
      <c r="M19" s="52"/>
      <c r="N19" s="52">
        <v>0</v>
      </c>
      <c r="O19" s="52">
        <v>0</v>
      </c>
      <c r="P19" s="52">
        <f t="shared" si="3"/>
        <v>0</v>
      </c>
      <c r="Q19" s="52"/>
    </row>
    <row r="20" spans="1:17" ht="14.25" customHeight="1" x14ac:dyDescent="0.2">
      <c r="A20" s="53" t="s">
        <v>13</v>
      </c>
      <c r="B20" s="52">
        <v>0</v>
      </c>
      <c r="C20" s="52">
        <v>0</v>
      </c>
      <c r="D20" s="52">
        <f t="shared" si="0"/>
        <v>0</v>
      </c>
      <c r="E20" s="52"/>
      <c r="F20" s="52">
        <v>0</v>
      </c>
      <c r="G20" s="52">
        <v>0</v>
      </c>
      <c r="H20" s="52">
        <f t="shared" si="1"/>
        <v>0</v>
      </c>
      <c r="I20" s="52"/>
      <c r="J20" s="52">
        <v>0</v>
      </c>
      <c r="K20" s="52">
        <v>0</v>
      </c>
      <c r="L20" s="52">
        <f t="shared" si="2"/>
        <v>0</v>
      </c>
      <c r="M20" s="52"/>
      <c r="N20" s="52">
        <v>0</v>
      </c>
      <c r="O20" s="52">
        <v>0</v>
      </c>
      <c r="P20" s="52">
        <f t="shared" si="3"/>
        <v>0</v>
      </c>
      <c r="Q20" s="52"/>
    </row>
    <row r="21" spans="1:17" ht="14.25" customHeight="1" x14ac:dyDescent="0.2">
      <c r="A21" s="67" t="s">
        <v>14</v>
      </c>
      <c r="B21" s="52">
        <v>0</v>
      </c>
      <c r="C21" s="52">
        <v>0</v>
      </c>
      <c r="D21" s="52">
        <f t="shared" si="0"/>
        <v>0</v>
      </c>
      <c r="E21" s="52"/>
      <c r="F21" s="52">
        <v>0</v>
      </c>
      <c r="G21" s="52">
        <v>0</v>
      </c>
      <c r="H21" s="52">
        <f t="shared" si="1"/>
        <v>0</v>
      </c>
      <c r="I21" s="52"/>
      <c r="J21" s="52">
        <v>0</v>
      </c>
      <c r="K21" s="52">
        <v>0</v>
      </c>
      <c r="L21" s="52">
        <f t="shared" si="2"/>
        <v>0</v>
      </c>
      <c r="M21" s="52"/>
      <c r="N21" s="52">
        <v>0</v>
      </c>
      <c r="O21" s="52">
        <v>0</v>
      </c>
      <c r="P21" s="52">
        <f t="shared" si="3"/>
        <v>0</v>
      </c>
      <c r="Q21" s="52"/>
    </row>
    <row r="22" spans="1:17" ht="14.25" customHeight="1" x14ac:dyDescent="0.2">
      <c r="A22" s="67" t="s">
        <v>15</v>
      </c>
      <c r="B22" s="52">
        <v>0</v>
      </c>
      <c r="C22" s="52">
        <v>0</v>
      </c>
      <c r="D22" s="52">
        <f t="shared" si="0"/>
        <v>0</v>
      </c>
      <c r="E22" s="52"/>
      <c r="F22" s="52">
        <v>0</v>
      </c>
      <c r="G22" s="52">
        <v>0</v>
      </c>
      <c r="H22" s="52">
        <f t="shared" si="1"/>
        <v>0</v>
      </c>
      <c r="I22" s="52"/>
      <c r="J22" s="52">
        <v>0</v>
      </c>
      <c r="K22" s="52">
        <v>0</v>
      </c>
      <c r="L22" s="52">
        <f t="shared" si="2"/>
        <v>0</v>
      </c>
      <c r="M22" s="52"/>
      <c r="N22" s="52">
        <v>0</v>
      </c>
      <c r="O22" s="52">
        <v>0</v>
      </c>
      <c r="P22" s="52">
        <f t="shared" si="3"/>
        <v>0</v>
      </c>
      <c r="Q22" s="52"/>
    </row>
    <row r="23" spans="1:17" ht="14.25" customHeight="1" x14ac:dyDescent="0.2">
      <c r="A23" s="67" t="s">
        <v>17</v>
      </c>
      <c r="B23" s="52">
        <v>72140</v>
      </c>
      <c r="C23" s="52">
        <v>17128</v>
      </c>
      <c r="D23" s="52">
        <f t="shared" si="0"/>
        <v>89268</v>
      </c>
      <c r="E23" s="52"/>
      <c r="F23" s="52">
        <v>0</v>
      </c>
      <c r="G23" s="52">
        <v>0</v>
      </c>
      <c r="H23" s="52">
        <f t="shared" si="1"/>
        <v>0</v>
      </c>
      <c r="I23" s="52"/>
      <c r="J23" s="52">
        <v>72140</v>
      </c>
      <c r="K23" s="52">
        <v>17128</v>
      </c>
      <c r="L23" s="52">
        <f t="shared" si="2"/>
        <v>89268</v>
      </c>
      <c r="M23" s="52"/>
      <c r="N23" s="52">
        <v>291</v>
      </c>
      <c r="O23" s="52">
        <v>0</v>
      </c>
      <c r="P23" s="52">
        <f t="shared" si="3"/>
        <v>291</v>
      </c>
      <c r="Q23" s="52"/>
    </row>
    <row r="24" spans="1:17" ht="14.25" customHeight="1" x14ac:dyDescent="0.2">
      <c r="A24" s="67" t="s">
        <v>18</v>
      </c>
      <c r="B24" s="52">
        <v>0</v>
      </c>
      <c r="C24" s="52">
        <v>0</v>
      </c>
      <c r="D24" s="52">
        <f t="shared" si="0"/>
        <v>0</v>
      </c>
      <c r="E24" s="52"/>
      <c r="F24" s="52">
        <v>0</v>
      </c>
      <c r="G24" s="52">
        <v>0</v>
      </c>
      <c r="H24" s="52">
        <f t="shared" si="1"/>
        <v>0</v>
      </c>
      <c r="I24" s="52"/>
      <c r="J24" s="52">
        <v>0</v>
      </c>
      <c r="K24" s="52">
        <v>0</v>
      </c>
      <c r="L24" s="52">
        <f t="shared" si="2"/>
        <v>0</v>
      </c>
      <c r="M24" s="52"/>
      <c r="N24" s="52">
        <v>0</v>
      </c>
      <c r="O24" s="52">
        <v>0</v>
      </c>
      <c r="P24" s="52">
        <f t="shared" si="3"/>
        <v>0</v>
      </c>
      <c r="Q24" s="52"/>
    </row>
    <row r="25" spans="1:17" ht="14.25" customHeight="1" x14ac:dyDescent="0.2">
      <c r="A25" s="67" t="s">
        <v>19</v>
      </c>
      <c r="B25" s="52">
        <v>11506</v>
      </c>
      <c r="C25" s="52">
        <v>849</v>
      </c>
      <c r="D25" s="52">
        <f t="shared" si="0"/>
        <v>12355</v>
      </c>
      <c r="E25" s="52"/>
      <c r="F25" s="52">
        <v>0</v>
      </c>
      <c r="G25" s="52">
        <v>0</v>
      </c>
      <c r="H25" s="52">
        <f t="shared" si="1"/>
        <v>0</v>
      </c>
      <c r="I25" s="52"/>
      <c r="J25" s="52">
        <v>11506</v>
      </c>
      <c r="K25" s="52">
        <v>849</v>
      </c>
      <c r="L25" s="52">
        <f t="shared" si="2"/>
        <v>12355</v>
      </c>
      <c r="M25" s="52"/>
      <c r="N25" s="52">
        <v>0</v>
      </c>
      <c r="O25" s="52">
        <v>0</v>
      </c>
      <c r="P25" s="52">
        <f t="shared" si="3"/>
        <v>0</v>
      </c>
      <c r="Q25" s="52"/>
    </row>
    <row r="26" spans="1:17" ht="14.25" customHeight="1" x14ac:dyDescent="0.2">
      <c r="A26" s="67" t="s">
        <v>20</v>
      </c>
      <c r="B26" s="52">
        <v>55186</v>
      </c>
      <c r="C26" s="52">
        <v>5614</v>
      </c>
      <c r="D26" s="52">
        <f t="shared" si="0"/>
        <v>60800</v>
      </c>
      <c r="E26" s="52"/>
      <c r="F26" s="52">
        <v>0</v>
      </c>
      <c r="G26" s="52">
        <v>0</v>
      </c>
      <c r="H26" s="52">
        <f t="shared" si="1"/>
        <v>0</v>
      </c>
      <c r="I26" s="52"/>
      <c r="J26" s="52">
        <v>55186</v>
      </c>
      <c r="K26" s="52">
        <v>5614</v>
      </c>
      <c r="L26" s="52">
        <f t="shared" si="2"/>
        <v>60800</v>
      </c>
      <c r="M26" s="52"/>
      <c r="N26" s="52">
        <v>0</v>
      </c>
      <c r="O26" s="52">
        <v>0</v>
      </c>
      <c r="P26" s="52">
        <f t="shared" si="3"/>
        <v>0</v>
      </c>
      <c r="Q26" s="52"/>
    </row>
    <row r="27" spans="1:17" ht="14.25" customHeight="1" x14ac:dyDescent="0.2">
      <c r="A27" s="67" t="s">
        <v>21</v>
      </c>
      <c r="B27" s="52">
        <v>13402</v>
      </c>
      <c r="C27" s="52">
        <v>7</v>
      </c>
      <c r="D27" s="52">
        <f t="shared" si="0"/>
        <v>13409</v>
      </c>
      <c r="E27" s="52"/>
      <c r="F27" s="52">
        <v>0</v>
      </c>
      <c r="G27" s="52">
        <v>0</v>
      </c>
      <c r="H27" s="52">
        <f t="shared" si="1"/>
        <v>0</v>
      </c>
      <c r="I27" s="52"/>
      <c r="J27" s="52">
        <v>13402</v>
      </c>
      <c r="K27" s="52">
        <v>7</v>
      </c>
      <c r="L27" s="52">
        <f t="shared" si="2"/>
        <v>13409</v>
      </c>
      <c r="M27" s="52"/>
      <c r="N27" s="52">
        <v>32</v>
      </c>
      <c r="O27" s="52">
        <v>0</v>
      </c>
      <c r="P27" s="52">
        <f t="shared" si="3"/>
        <v>32</v>
      </c>
      <c r="Q27" s="52"/>
    </row>
    <row r="28" spans="1:17" ht="14.25" customHeight="1" x14ac:dyDescent="0.2">
      <c r="A28" s="67" t="s">
        <v>22</v>
      </c>
      <c r="B28" s="52">
        <v>483346</v>
      </c>
      <c r="C28" s="52">
        <v>168425</v>
      </c>
      <c r="D28" s="52">
        <f t="shared" si="0"/>
        <v>651771</v>
      </c>
      <c r="E28" s="52"/>
      <c r="F28" s="52">
        <v>0</v>
      </c>
      <c r="G28" s="52">
        <v>0</v>
      </c>
      <c r="H28" s="52">
        <f t="shared" si="1"/>
        <v>0</v>
      </c>
      <c r="I28" s="52"/>
      <c r="J28" s="52">
        <v>483346</v>
      </c>
      <c r="K28" s="52">
        <v>168425</v>
      </c>
      <c r="L28" s="52">
        <f t="shared" si="2"/>
        <v>651771</v>
      </c>
      <c r="M28" s="52"/>
      <c r="N28" s="52">
        <v>0</v>
      </c>
      <c r="O28" s="52">
        <v>0</v>
      </c>
      <c r="P28" s="52">
        <f t="shared" si="3"/>
        <v>0</v>
      </c>
      <c r="Q28" s="52"/>
    </row>
    <row r="29" spans="1:17" ht="14.25" customHeight="1" x14ac:dyDescent="0.2">
      <c r="A29" s="67" t="s">
        <v>23</v>
      </c>
      <c r="B29" s="52">
        <v>77114</v>
      </c>
      <c r="C29" s="52">
        <v>1373</v>
      </c>
      <c r="D29" s="52">
        <f t="shared" si="0"/>
        <v>78487</v>
      </c>
      <c r="E29" s="52"/>
      <c r="F29" s="52">
        <v>0</v>
      </c>
      <c r="G29" s="52">
        <v>0</v>
      </c>
      <c r="H29" s="52">
        <f t="shared" si="1"/>
        <v>0</v>
      </c>
      <c r="I29" s="52"/>
      <c r="J29" s="52">
        <v>77114</v>
      </c>
      <c r="K29" s="52">
        <v>1373</v>
      </c>
      <c r="L29" s="52">
        <f t="shared" si="2"/>
        <v>78487</v>
      </c>
      <c r="M29" s="52"/>
      <c r="N29" s="52">
        <v>0</v>
      </c>
      <c r="O29" s="52">
        <v>0</v>
      </c>
      <c r="P29" s="52">
        <f t="shared" si="3"/>
        <v>0</v>
      </c>
      <c r="Q29" s="52"/>
    </row>
    <row r="30" spans="1:17" ht="14.25" customHeight="1" x14ac:dyDescent="0.2">
      <c r="A30" s="67" t="s">
        <v>24</v>
      </c>
      <c r="B30" s="52">
        <v>0</v>
      </c>
      <c r="C30" s="52">
        <v>0</v>
      </c>
      <c r="D30" s="52">
        <f t="shared" si="0"/>
        <v>0</v>
      </c>
      <c r="E30" s="52"/>
      <c r="F30" s="52">
        <v>0</v>
      </c>
      <c r="G30" s="52">
        <v>0</v>
      </c>
      <c r="H30" s="52">
        <f t="shared" si="1"/>
        <v>0</v>
      </c>
      <c r="I30" s="52"/>
      <c r="J30" s="52">
        <v>0</v>
      </c>
      <c r="K30" s="52">
        <v>0</v>
      </c>
      <c r="L30" s="52">
        <f t="shared" si="2"/>
        <v>0</v>
      </c>
      <c r="M30" s="52"/>
      <c r="N30" s="52">
        <v>0</v>
      </c>
      <c r="O30" s="52">
        <v>0</v>
      </c>
      <c r="P30" s="52">
        <f t="shared" si="3"/>
        <v>0</v>
      </c>
      <c r="Q30" s="52"/>
    </row>
    <row r="31" spans="1:17" ht="14.25" customHeight="1" x14ac:dyDescent="0.2">
      <c r="A31" s="67" t="s">
        <v>25</v>
      </c>
      <c r="B31" s="52">
        <v>1417</v>
      </c>
      <c r="C31" s="52">
        <v>11051</v>
      </c>
      <c r="D31" s="52">
        <f t="shared" si="0"/>
        <v>12468</v>
      </c>
      <c r="E31" s="52"/>
      <c r="F31" s="52">
        <v>0</v>
      </c>
      <c r="G31" s="52">
        <v>0</v>
      </c>
      <c r="H31" s="52">
        <f t="shared" si="1"/>
        <v>0</v>
      </c>
      <c r="I31" s="52"/>
      <c r="J31" s="52">
        <v>1417</v>
      </c>
      <c r="K31" s="52">
        <v>11051</v>
      </c>
      <c r="L31" s="52">
        <f t="shared" si="2"/>
        <v>12468</v>
      </c>
      <c r="M31" s="52"/>
      <c r="N31" s="52">
        <v>0</v>
      </c>
      <c r="O31" s="52">
        <v>0</v>
      </c>
      <c r="P31" s="52">
        <f t="shared" si="3"/>
        <v>0</v>
      </c>
      <c r="Q31" s="52"/>
    </row>
    <row r="32" spans="1:17" ht="14.25" customHeight="1" x14ac:dyDescent="0.2">
      <c r="A32" s="67" t="s">
        <v>26</v>
      </c>
      <c r="B32" s="52">
        <v>0</v>
      </c>
      <c r="C32" s="52">
        <v>0</v>
      </c>
      <c r="D32" s="52">
        <f t="shared" si="0"/>
        <v>0</v>
      </c>
      <c r="E32" s="52"/>
      <c r="F32" s="52">
        <v>0</v>
      </c>
      <c r="G32" s="52">
        <v>0</v>
      </c>
      <c r="H32" s="52">
        <f t="shared" si="1"/>
        <v>0</v>
      </c>
      <c r="I32" s="52"/>
      <c r="J32" s="52">
        <v>0</v>
      </c>
      <c r="K32" s="52">
        <v>0</v>
      </c>
      <c r="L32" s="52">
        <f t="shared" si="2"/>
        <v>0</v>
      </c>
      <c r="M32" s="52"/>
      <c r="N32" s="52">
        <v>0</v>
      </c>
      <c r="O32" s="52">
        <v>0</v>
      </c>
      <c r="P32" s="52">
        <f t="shared" si="3"/>
        <v>0</v>
      </c>
      <c r="Q32" s="52"/>
    </row>
    <row r="33" spans="1:19" ht="14.25" customHeight="1" x14ac:dyDescent="0.2">
      <c r="A33" s="67" t="s">
        <v>27</v>
      </c>
      <c r="B33" s="52">
        <v>2697</v>
      </c>
      <c r="C33" s="52">
        <v>611</v>
      </c>
      <c r="D33" s="52">
        <f t="shared" si="0"/>
        <v>3308</v>
      </c>
      <c r="E33" s="52"/>
      <c r="F33" s="52">
        <v>0</v>
      </c>
      <c r="G33" s="52">
        <v>0</v>
      </c>
      <c r="H33" s="52">
        <f t="shared" si="1"/>
        <v>0</v>
      </c>
      <c r="I33" s="52"/>
      <c r="J33" s="52">
        <v>2697</v>
      </c>
      <c r="K33" s="52">
        <v>611</v>
      </c>
      <c r="L33" s="52">
        <f t="shared" si="2"/>
        <v>3308</v>
      </c>
      <c r="M33" s="52"/>
      <c r="N33" s="52">
        <v>0</v>
      </c>
      <c r="O33" s="52">
        <v>0</v>
      </c>
      <c r="P33" s="52">
        <f t="shared" si="3"/>
        <v>0</v>
      </c>
      <c r="Q33" s="52"/>
    </row>
    <row r="34" spans="1:19" ht="13.5" customHeight="1" x14ac:dyDescent="0.2">
      <c r="A34" s="91" t="s">
        <v>28</v>
      </c>
      <c r="B34" s="87">
        <f>SUM(B9:B10)+SUM(B13:B22)</f>
        <v>291141</v>
      </c>
      <c r="C34" s="87">
        <f>SUM(C9:C10)+SUM(C13:C22)</f>
        <v>364902</v>
      </c>
      <c r="D34" s="87">
        <f>SUM(D9:D10)+SUM(D13:D22)</f>
        <v>656043</v>
      </c>
      <c r="E34" s="68"/>
      <c r="F34" s="87">
        <f>SUM(F9:F10)+SUM(F13:F22)</f>
        <v>3738359</v>
      </c>
      <c r="G34" s="87">
        <f>SUM(G9:G10)+SUM(G13:G22)</f>
        <v>4776365</v>
      </c>
      <c r="H34" s="87">
        <f>SUM(H9:H10)+SUM(H13:H22)</f>
        <v>8514724</v>
      </c>
      <c r="I34" s="68"/>
      <c r="J34" s="87">
        <f>SUM(J9:J10)+SUM(J13:J22)</f>
        <v>4029500</v>
      </c>
      <c r="K34" s="87">
        <f>SUM(K9:K10)+SUM(K13:K22)</f>
        <v>5141267</v>
      </c>
      <c r="L34" s="87">
        <f>SUM(L9:L10)+SUM(L13:L22)</f>
        <v>9170767</v>
      </c>
      <c r="M34" s="68"/>
      <c r="N34" s="87">
        <f>SUM(N9:N10)+SUM(N13:N22)</f>
        <v>3487</v>
      </c>
      <c r="O34" s="87">
        <f>SUM(O9:O10)+SUM(O13:O22)</f>
        <v>15251</v>
      </c>
      <c r="P34" s="87">
        <f>SUM(P9:P10)+SUM(P13:P22)</f>
        <v>18738</v>
      </c>
      <c r="Q34" s="68"/>
    </row>
    <row r="35" spans="1:19" ht="13.5" customHeight="1" x14ac:dyDescent="0.2">
      <c r="A35" s="86"/>
      <c r="B35" s="88"/>
      <c r="C35" s="88"/>
      <c r="D35" s="88"/>
      <c r="E35" s="69"/>
      <c r="F35" s="88"/>
      <c r="G35" s="88"/>
      <c r="H35" s="88"/>
      <c r="I35" s="69"/>
      <c r="J35" s="88"/>
      <c r="K35" s="88"/>
      <c r="L35" s="88"/>
      <c r="M35" s="69"/>
      <c r="N35" s="88"/>
      <c r="O35" s="88"/>
      <c r="P35" s="88"/>
      <c r="Q35" s="69"/>
      <c r="S35" s="34"/>
    </row>
    <row r="36" spans="1:19" ht="14.25" customHeight="1" x14ac:dyDescent="0.2">
      <c r="A36" s="67" t="s">
        <v>29</v>
      </c>
      <c r="B36" s="54">
        <f>+B11+SUM(B23:B26)+B32</f>
        <v>191830</v>
      </c>
      <c r="C36" s="54">
        <f>+C11+SUM(C23:C26)+C32</f>
        <v>158429</v>
      </c>
      <c r="D36" s="54">
        <f>+D11+SUM(D23:D26)+D32</f>
        <v>350259</v>
      </c>
      <c r="E36" s="54"/>
      <c r="F36" s="54">
        <f>+F11+SUM(F23:F26)+F32</f>
        <v>102226</v>
      </c>
      <c r="G36" s="54">
        <f>+G11+SUM(G23:G26)+G32</f>
        <v>14710</v>
      </c>
      <c r="H36" s="54">
        <f>+H11+SUM(H23:H26)+H32</f>
        <v>116936</v>
      </c>
      <c r="I36" s="54"/>
      <c r="J36" s="54">
        <f>+J11+SUM(J23:J26)+J32</f>
        <v>294056</v>
      </c>
      <c r="K36" s="54">
        <f>+K11+SUM(K23:K26)+K32</f>
        <v>173139</v>
      </c>
      <c r="L36" s="54">
        <f>+L11+SUM(L23:L26)+L32</f>
        <v>467195</v>
      </c>
      <c r="M36" s="54"/>
      <c r="N36" s="54">
        <f>+N11+SUM(N23:N26)+N32</f>
        <v>291</v>
      </c>
      <c r="O36" s="52">
        <f>+O11+SUM(O23:O26)+O32</f>
        <v>0</v>
      </c>
      <c r="P36" s="54">
        <f>+P11+SUM(P23:P26)+P32</f>
        <v>291</v>
      </c>
      <c r="Q36" s="54"/>
    </row>
    <row r="37" spans="1:19" ht="14.25" customHeight="1" x14ac:dyDescent="0.2">
      <c r="A37" s="67" t="s">
        <v>30</v>
      </c>
      <c r="B37" s="55">
        <f>+B12+SUM(B27:B31)+B33</f>
        <v>583175</v>
      </c>
      <c r="C37" s="55">
        <f>+C12+SUM(C27:C31)+C33</f>
        <v>261269</v>
      </c>
      <c r="D37" s="55">
        <f t="shared" ref="D37:P37" si="4">+D12+SUM(D27:D31)+D33</f>
        <v>844444</v>
      </c>
      <c r="E37" s="55">
        <f t="shared" si="4"/>
        <v>0</v>
      </c>
      <c r="F37" s="55">
        <f t="shared" si="4"/>
        <v>0</v>
      </c>
      <c r="G37" s="55">
        <f t="shared" si="4"/>
        <v>0</v>
      </c>
      <c r="H37" s="55">
        <f t="shared" si="4"/>
        <v>0</v>
      </c>
      <c r="I37" s="55">
        <f t="shared" si="4"/>
        <v>0</v>
      </c>
      <c r="J37" s="55">
        <f t="shared" si="4"/>
        <v>583175</v>
      </c>
      <c r="K37" s="55">
        <f t="shared" si="4"/>
        <v>261269</v>
      </c>
      <c r="L37" s="55">
        <f t="shared" si="4"/>
        <v>844444</v>
      </c>
      <c r="M37" s="55">
        <f t="shared" si="4"/>
        <v>0</v>
      </c>
      <c r="N37" s="55">
        <f>+N12+SUM(N27:N31)+N33</f>
        <v>32</v>
      </c>
      <c r="O37" s="52">
        <f t="shared" si="4"/>
        <v>0</v>
      </c>
      <c r="P37" s="55">
        <f t="shared" si="4"/>
        <v>32</v>
      </c>
      <c r="Q37" s="55"/>
    </row>
    <row r="38" spans="1:19" ht="13.5" customHeight="1" x14ac:dyDescent="0.2">
      <c r="A38" s="86" t="s">
        <v>42</v>
      </c>
      <c r="B38" s="85">
        <f t="shared" ref="B38:P38" si="5">SUM(B34:B37)</f>
        <v>1066146</v>
      </c>
      <c r="C38" s="85">
        <f t="shared" si="5"/>
        <v>784600</v>
      </c>
      <c r="D38" s="85">
        <f t="shared" si="5"/>
        <v>1850746</v>
      </c>
      <c r="E38" s="70"/>
      <c r="F38" s="85">
        <f t="shared" si="5"/>
        <v>3840585</v>
      </c>
      <c r="G38" s="85">
        <f t="shared" si="5"/>
        <v>4791075</v>
      </c>
      <c r="H38" s="85">
        <f t="shared" si="5"/>
        <v>8631660</v>
      </c>
      <c r="I38" s="70"/>
      <c r="J38" s="85">
        <f t="shared" si="5"/>
        <v>4906731</v>
      </c>
      <c r="K38" s="85">
        <f t="shared" si="5"/>
        <v>5575675</v>
      </c>
      <c r="L38" s="85">
        <f t="shared" si="5"/>
        <v>10482406</v>
      </c>
      <c r="M38" s="70"/>
      <c r="N38" s="85">
        <f t="shared" si="5"/>
        <v>3810</v>
      </c>
      <c r="O38" s="52">
        <f t="shared" si="5"/>
        <v>15251</v>
      </c>
      <c r="P38" s="85">
        <f t="shared" si="5"/>
        <v>19061</v>
      </c>
      <c r="Q38" s="70"/>
    </row>
    <row r="39" spans="1:19" ht="13.5" customHeight="1" x14ac:dyDescent="0.2">
      <c r="A39" s="86"/>
      <c r="B39" s="85"/>
      <c r="C39" s="85"/>
      <c r="D39" s="85"/>
      <c r="E39" s="70"/>
      <c r="F39" s="85"/>
      <c r="G39" s="85"/>
      <c r="H39" s="85"/>
      <c r="I39" s="70"/>
      <c r="J39" s="85"/>
      <c r="K39" s="85"/>
      <c r="L39" s="85"/>
      <c r="M39" s="70"/>
      <c r="N39" s="85"/>
      <c r="O39" s="52"/>
      <c r="P39" s="85"/>
      <c r="Q39" s="70"/>
    </row>
    <row r="41" spans="1:19" s="34" customFormat="1" ht="12" customHeight="1" x14ac:dyDescent="0.2">
      <c r="A41" s="35" t="s">
        <v>96</v>
      </c>
      <c r="S41" s="51"/>
    </row>
    <row r="43" spans="1:19" ht="12.6" customHeight="1" x14ac:dyDescent="0.2">
      <c r="A43" s="37"/>
      <c r="B43" s="144"/>
      <c r="C43" s="144"/>
      <c r="D43" s="144"/>
      <c r="E43" s="144"/>
      <c r="F43" s="144"/>
      <c r="G43" s="144"/>
      <c r="H43" s="144"/>
      <c r="I43" s="37"/>
      <c r="K43" s="144"/>
      <c r="L43" s="145"/>
      <c r="M43" s="40"/>
      <c r="N43" s="146"/>
      <c r="O43" s="146"/>
      <c r="P43" s="121"/>
    </row>
    <row r="44" spans="1:19" ht="12.6" customHeight="1" x14ac:dyDescent="0.2">
      <c r="A44" s="37"/>
      <c r="B44" s="144"/>
      <c r="C44" s="144"/>
      <c r="D44" s="144"/>
      <c r="E44" s="144"/>
      <c r="F44" s="144"/>
      <c r="G44" s="144"/>
      <c r="H44" s="144"/>
      <c r="I44" s="37"/>
      <c r="K44" s="144"/>
      <c r="L44" s="145"/>
      <c r="M44" s="40"/>
      <c r="N44" s="146"/>
      <c r="O44" s="146"/>
      <c r="P44" s="121"/>
    </row>
    <row r="45" spans="1:19" ht="12.6" customHeight="1" x14ac:dyDescent="0.2">
      <c r="A45" s="37"/>
      <c r="B45" s="144"/>
      <c r="C45" s="144"/>
      <c r="D45" s="144"/>
      <c r="E45" s="144"/>
      <c r="F45" s="144"/>
      <c r="G45" s="144"/>
      <c r="H45" s="144"/>
      <c r="I45" s="37"/>
      <c r="K45" s="144"/>
      <c r="L45" s="145"/>
      <c r="M45" s="40"/>
      <c r="N45" s="146"/>
      <c r="O45" s="146"/>
      <c r="P45" s="121"/>
    </row>
    <row r="46" spans="1:19" ht="12.6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K46" s="37"/>
      <c r="L46" s="145"/>
      <c r="M46" s="40"/>
      <c r="N46" s="40"/>
      <c r="O46" s="40"/>
      <c r="P46" s="121"/>
    </row>
    <row r="47" spans="1:19" ht="12.6" customHeight="1" x14ac:dyDescent="0.2">
      <c r="A47" s="147"/>
      <c r="B47" s="148"/>
      <c r="C47" s="148"/>
      <c r="D47" s="148"/>
      <c r="E47" s="147"/>
      <c r="F47" s="148"/>
      <c r="G47" s="148"/>
      <c r="H47" s="148"/>
      <c r="I47" s="147"/>
      <c r="K47" s="148"/>
      <c r="L47" s="149"/>
      <c r="M47" s="40"/>
      <c r="N47" s="148"/>
      <c r="O47" s="148"/>
      <c r="P47" s="121"/>
    </row>
    <row r="48" spans="1:19" ht="12.6" customHeight="1" x14ac:dyDescent="0.2">
      <c r="A48" s="37"/>
      <c r="B48" s="150"/>
      <c r="C48" s="150"/>
      <c r="D48" s="150"/>
      <c r="E48" s="151"/>
      <c r="F48" s="150"/>
      <c r="G48" s="150"/>
      <c r="H48" s="152"/>
      <c r="I48" s="37"/>
      <c r="K48" s="37"/>
      <c r="L48" s="145"/>
      <c r="M48" s="40"/>
      <c r="N48" s="153"/>
      <c r="O48" s="153"/>
      <c r="P48" s="121"/>
    </row>
    <row r="49" spans="1:16" ht="12.6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K49" s="37"/>
      <c r="L49" s="145"/>
      <c r="M49" s="40"/>
      <c r="N49" s="40"/>
      <c r="O49" s="40"/>
      <c r="P49" s="121"/>
    </row>
    <row r="50" spans="1:16" ht="12.6" customHeight="1" x14ac:dyDescent="0.2">
      <c r="A50" s="37"/>
      <c r="B50" s="145"/>
      <c r="C50" s="145"/>
      <c r="D50" s="145"/>
      <c r="E50" s="145"/>
      <c r="F50" s="145"/>
      <c r="G50" s="145"/>
      <c r="H50" s="145"/>
      <c r="I50" s="145"/>
      <c r="K50" s="145"/>
      <c r="L50" s="145"/>
      <c r="M50" s="40"/>
      <c r="N50" s="154"/>
      <c r="O50" s="155"/>
      <c r="P50" s="121"/>
    </row>
  </sheetData>
  <mergeCells count="45">
    <mergeCell ref="L38:L39"/>
    <mergeCell ref="N38:N39"/>
    <mergeCell ref="P38:P39"/>
    <mergeCell ref="P34:P35"/>
    <mergeCell ref="A38:A39"/>
    <mergeCell ref="B38:B39"/>
    <mergeCell ref="C38:C39"/>
    <mergeCell ref="D38:D39"/>
    <mergeCell ref="F38:F39"/>
    <mergeCell ref="G38:G39"/>
    <mergeCell ref="H38:H39"/>
    <mergeCell ref="J38:J39"/>
    <mergeCell ref="K38:K39"/>
    <mergeCell ref="H34:H35"/>
    <mergeCell ref="J34:J35"/>
    <mergeCell ref="K34:K35"/>
    <mergeCell ref="L34:L35"/>
    <mergeCell ref="N34:N35"/>
    <mergeCell ref="O34:O35"/>
    <mergeCell ref="L6:L8"/>
    <mergeCell ref="N6:N8"/>
    <mergeCell ref="O6:O8"/>
    <mergeCell ref="P6:P8"/>
    <mergeCell ref="A34:A35"/>
    <mergeCell ref="B34:B35"/>
    <mergeCell ref="C34:C35"/>
    <mergeCell ref="D34:D35"/>
    <mergeCell ref="F34:F35"/>
    <mergeCell ref="G34:G35"/>
    <mergeCell ref="D6:D8"/>
    <mergeCell ref="F6:F8"/>
    <mergeCell ref="G6:G8"/>
    <mergeCell ref="H6:H8"/>
    <mergeCell ref="J6:J8"/>
    <mergeCell ref="K6:K8"/>
    <mergeCell ref="A1:Q1"/>
    <mergeCell ref="A2:Q2"/>
    <mergeCell ref="P3:Q3"/>
    <mergeCell ref="A4:A8"/>
    <mergeCell ref="B4:D5"/>
    <mergeCell ref="F4:H5"/>
    <mergeCell ref="J4:L5"/>
    <mergeCell ref="N4:P5"/>
    <mergeCell ref="B6:B8"/>
    <mergeCell ref="C6:C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L26" sqref="L26"/>
    </sheetView>
  </sheetViews>
  <sheetFormatPr defaultRowHeight="12.75" x14ac:dyDescent="0.2"/>
  <cols>
    <col min="1" max="1" width="18.7109375" style="51" customWidth="1"/>
    <col min="2" max="4" width="8.85546875" style="51" customWidth="1"/>
    <col min="5" max="5" width="1.28515625" style="51" customWidth="1"/>
    <col min="6" max="7" width="8.85546875" style="51" customWidth="1"/>
    <col min="8" max="8" width="9.5703125" style="51" customWidth="1"/>
    <col min="9" max="9" width="1.28515625" style="51" customWidth="1"/>
    <col min="10" max="10" width="9.42578125" style="51" customWidth="1"/>
    <col min="11" max="12" width="9.7109375" style="51" customWidth="1"/>
    <col min="13" max="13" width="1.28515625" style="51" customWidth="1"/>
    <col min="14" max="14" width="9.140625" style="51" customWidth="1"/>
    <col min="15" max="15" width="10.5703125" style="51" customWidth="1"/>
    <col min="16" max="16" width="12.42578125" style="51" customWidth="1"/>
    <col min="17" max="17" width="1.28515625" style="51" customWidth="1"/>
    <col min="18" max="18" width="9.140625" style="51"/>
    <col min="19" max="19" width="12.5703125" style="51" customWidth="1"/>
    <col min="20" max="16384" width="9.140625" style="51"/>
  </cols>
  <sheetData>
    <row r="1" spans="1:19" s="34" customFormat="1" ht="13.15" customHeight="1" x14ac:dyDescent="0.2">
      <c r="A1" s="135" t="s">
        <v>97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9" s="34" customFormat="1" ht="13.15" customHeight="1" x14ac:dyDescent="0.2">
      <c r="A2" s="136" t="s">
        <v>98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9" ht="12.6" customHeight="1" x14ac:dyDescent="0.2">
      <c r="P3" s="122" t="s">
        <v>81</v>
      </c>
      <c r="Q3" s="122"/>
    </row>
    <row r="4" spans="1:19" ht="12.6" customHeight="1" x14ac:dyDescent="0.2">
      <c r="A4" s="90" t="s">
        <v>0</v>
      </c>
      <c r="B4" s="90" t="s">
        <v>35</v>
      </c>
      <c r="C4" s="94"/>
      <c r="D4" s="94"/>
      <c r="E4" s="66"/>
      <c r="F4" s="111" t="s">
        <v>36</v>
      </c>
      <c r="G4" s="141"/>
      <c r="H4" s="141"/>
      <c r="I4" s="66"/>
      <c r="J4" s="90" t="s">
        <v>37</v>
      </c>
      <c r="K4" s="94"/>
      <c r="L4" s="94"/>
      <c r="M4" s="66"/>
      <c r="N4" s="90" t="s">
        <v>38</v>
      </c>
      <c r="O4" s="90"/>
      <c r="P4" s="90"/>
      <c r="Q4" s="65"/>
      <c r="S4" s="34"/>
    </row>
    <row r="5" spans="1:19" ht="12.6" customHeight="1" x14ac:dyDescent="0.2">
      <c r="A5" s="90"/>
      <c r="B5" s="94"/>
      <c r="C5" s="94"/>
      <c r="D5" s="94"/>
      <c r="E5" s="66"/>
      <c r="F5" s="142"/>
      <c r="G5" s="142"/>
      <c r="H5" s="142"/>
      <c r="I5" s="66"/>
      <c r="J5" s="94"/>
      <c r="K5" s="94"/>
      <c r="L5" s="94"/>
      <c r="M5" s="66"/>
      <c r="N5" s="90"/>
      <c r="O5" s="90"/>
      <c r="P5" s="90"/>
      <c r="Q5" s="65"/>
    </row>
    <row r="6" spans="1:19" ht="12.6" customHeight="1" x14ac:dyDescent="0.2">
      <c r="A6" s="90"/>
      <c r="B6" s="89" t="s">
        <v>84</v>
      </c>
      <c r="C6" s="89" t="s">
        <v>85</v>
      </c>
      <c r="D6" s="89" t="s">
        <v>41</v>
      </c>
      <c r="E6" s="65"/>
      <c r="F6" s="143" t="s">
        <v>84</v>
      </c>
      <c r="G6" s="143" t="s">
        <v>85</v>
      </c>
      <c r="H6" s="143" t="s">
        <v>41</v>
      </c>
      <c r="I6" s="65"/>
      <c r="J6" s="89" t="s">
        <v>84</v>
      </c>
      <c r="K6" s="89" t="s">
        <v>85</v>
      </c>
      <c r="L6" s="89" t="s">
        <v>41</v>
      </c>
      <c r="M6" s="65"/>
      <c r="N6" s="89" t="s">
        <v>86</v>
      </c>
      <c r="O6" s="89" t="s">
        <v>87</v>
      </c>
      <c r="P6" s="89" t="s">
        <v>41</v>
      </c>
      <c r="Q6" s="65"/>
    </row>
    <row r="7" spans="1:19" ht="12.6" customHeight="1" x14ac:dyDescent="0.2">
      <c r="A7" s="90"/>
      <c r="B7" s="90"/>
      <c r="C7" s="90"/>
      <c r="D7" s="90"/>
      <c r="E7" s="65"/>
      <c r="F7" s="143"/>
      <c r="G7" s="143"/>
      <c r="H7" s="143"/>
      <c r="I7" s="65"/>
      <c r="J7" s="90"/>
      <c r="K7" s="90"/>
      <c r="L7" s="90"/>
      <c r="M7" s="65"/>
      <c r="N7" s="90"/>
      <c r="O7" s="90"/>
      <c r="P7" s="90"/>
      <c r="Q7" s="65"/>
    </row>
    <row r="8" spans="1:19" ht="12.6" customHeight="1" x14ac:dyDescent="0.2">
      <c r="A8" s="90"/>
      <c r="B8" s="90"/>
      <c r="C8" s="90"/>
      <c r="D8" s="90"/>
      <c r="E8" s="65"/>
      <c r="F8" s="89"/>
      <c r="G8" s="89"/>
      <c r="H8" s="89"/>
      <c r="I8" s="65"/>
      <c r="J8" s="90"/>
      <c r="K8" s="90"/>
      <c r="L8" s="90"/>
      <c r="M8" s="65"/>
      <c r="N8" s="90"/>
      <c r="O8" s="90"/>
      <c r="P8" s="90"/>
      <c r="Q8" s="65"/>
    </row>
    <row r="9" spans="1:19" ht="14.25" customHeight="1" x14ac:dyDescent="0.2">
      <c r="A9" s="67" t="s">
        <v>1</v>
      </c>
      <c r="B9" s="52">
        <v>249877</v>
      </c>
      <c r="C9" s="52">
        <v>320274</v>
      </c>
      <c r="D9" s="52">
        <f>C9+B9</f>
        <v>570151</v>
      </c>
      <c r="E9" s="52"/>
      <c r="F9" s="52">
        <v>3678053</v>
      </c>
      <c r="G9" s="52">
        <v>5553872</v>
      </c>
      <c r="H9" s="52">
        <f>G9+F9</f>
        <v>9231925</v>
      </c>
      <c r="I9" s="52"/>
      <c r="J9" s="52">
        <v>3927930</v>
      </c>
      <c r="K9" s="52">
        <v>5874146</v>
      </c>
      <c r="L9" s="52">
        <f>K9+J9</f>
        <v>9802076</v>
      </c>
      <c r="M9" s="52"/>
      <c r="N9" s="52">
        <v>0</v>
      </c>
      <c r="O9" s="52">
        <v>0</v>
      </c>
      <c r="P9" s="52">
        <f>O9+N9</f>
        <v>0</v>
      </c>
      <c r="Q9" s="52"/>
    </row>
    <row r="10" spans="1:19" ht="14.25" customHeight="1" x14ac:dyDescent="0.2">
      <c r="A10" s="67" t="s">
        <v>2</v>
      </c>
      <c r="B10" s="52">
        <v>3792</v>
      </c>
      <c r="C10" s="52">
        <v>728</v>
      </c>
      <c r="D10" s="52">
        <f t="shared" ref="D10:D33" si="0">C10+B10</f>
        <v>4520</v>
      </c>
      <c r="E10" s="52"/>
      <c r="F10" s="52">
        <v>1</v>
      </c>
      <c r="G10" s="52">
        <v>3</v>
      </c>
      <c r="H10" s="52">
        <f t="shared" ref="H10:H33" si="1">G10+F10</f>
        <v>4</v>
      </c>
      <c r="I10" s="52"/>
      <c r="J10" s="52">
        <v>3793</v>
      </c>
      <c r="K10" s="52">
        <v>731</v>
      </c>
      <c r="L10" s="52">
        <f t="shared" ref="L10:L33" si="2">K10+J10</f>
        <v>4524</v>
      </c>
      <c r="M10" s="52"/>
      <c r="N10" s="52">
        <v>0</v>
      </c>
      <c r="O10" s="52">
        <v>0</v>
      </c>
      <c r="P10" s="52">
        <f t="shared" ref="P10:P33" si="3">O10+N10</f>
        <v>0</v>
      </c>
      <c r="Q10" s="52"/>
    </row>
    <row r="11" spans="1:19" ht="14.25" customHeight="1" x14ac:dyDescent="0.2">
      <c r="A11" s="67" t="s">
        <v>3</v>
      </c>
      <c r="B11" s="52">
        <v>85549</v>
      </c>
      <c r="C11" s="52">
        <v>128304</v>
      </c>
      <c r="D11" s="52">
        <f t="shared" si="0"/>
        <v>213853</v>
      </c>
      <c r="E11" s="52"/>
      <c r="F11" s="52">
        <v>108792</v>
      </c>
      <c r="G11" s="52">
        <v>41433</v>
      </c>
      <c r="H11" s="52">
        <f t="shared" si="1"/>
        <v>150225</v>
      </c>
      <c r="I11" s="52"/>
      <c r="J11" s="52">
        <v>194341</v>
      </c>
      <c r="K11" s="52">
        <v>169737</v>
      </c>
      <c r="L11" s="52">
        <f t="shared" si="2"/>
        <v>364078</v>
      </c>
      <c r="M11" s="52"/>
      <c r="N11" s="52">
        <v>0</v>
      </c>
      <c r="O11" s="52">
        <v>0</v>
      </c>
      <c r="P11" s="52">
        <f t="shared" si="3"/>
        <v>0</v>
      </c>
      <c r="Q11" s="52"/>
    </row>
    <row r="12" spans="1:19" ht="14.25" customHeight="1" x14ac:dyDescent="0.2">
      <c r="A12" s="67" t="s">
        <v>4</v>
      </c>
      <c r="B12" s="52">
        <v>12735</v>
      </c>
      <c r="C12" s="52">
        <v>36435</v>
      </c>
      <c r="D12" s="52">
        <f t="shared" si="0"/>
        <v>49170</v>
      </c>
      <c r="E12" s="52"/>
      <c r="F12" s="52">
        <v>0</v>
      </c>
      <c r="G12" s="52">
        <v>0</v>
      </c>
      <c r="H12" s="52">
        <f t="shared" si="1"/>
        <v>0</v>
      </c>
      <c r="I12" s="52"/>
      <c r="J12" s="52">
        <v>12735</v>
      </c>
      <c r="K12" s="52">
        <v>36435</v>
      </c>
      <c r="L12" s="52">
        <f t="shared" si="2"/>
        <v>49170</v>
      </c>
      <c r="M12" s="52"/>
      <c r="N12" s="52">
        <v>0</v>
      </c>
      <c r="O12" s="52">
        <v>0</v>
      </c>
      <c r="P12" s="52">
        <f t="shared" si="3"/>
        <v>0</v>
      </c>
      <c r="Q12" s="52"/>
    </row>
    <row r="13" spans="1:19" ht="14.25" customHeight="1" x14ac:dyDescent="0.2">
      <c r="A13" s="67" t="s">
        <v>5</v>
      </c>
      <c r="B13" s="52">
        <v>51300</v>
      </c>
      <c r="C13" s="52">
        <v>22953</v>
      </c>
      <c r="D13" s="52">
        <f t="shared" si="0"/>
        <v>74253</v>
      </c>
      <c r="E13" s="52"/>
      <c r="F13" s="52">
        <v>0</v>
      </c>
      <c r="G13" s="52">
        <v>0</v>
      </c>
      <c r="H13" s="52">
        <f t="shared" si="1"/>
        <v>0</v>
      </c>
      <c r="I13" s="52"/>
      <c r="J13" s="52">
        <v>51300</v>
      </c>
      <c r="K13" s="52">
        <v>22953</v>
      </c>
      <c r="L13" s="52">
        <f t="shared" si="2"/>
        <v>74253</v>
      </c>
      <c r="M13" s="52"/>
      <c r="N13" s="52">
        <v>0</v>
      </c>
      <c r="O13" s="52">
        <v>0</v>
      </c>
      <c r="P13" s="52">
        <f t="shared" si="3"/>
        <v>0</v>
      </c>
      <c r="Q13" s="52"/>
    </row>
    <row r="14" spans="1:19" ht="14.25" customHeight="1" x14ac:dyDescent="0.2">
      <c r="A14" s="67" t="s">
        <v>7</v>
      </c>
      <c r="B14" s="52">
        <v>0</v>
      </c>
      <c r="C14" s="52">
        <v>0</v>
      </c>
      <c r="D14" s="52">
        <f t="shared" si="0"/>
        <v>0</v>
      </c>
      <c r="E14" s="52"/>
      <c r="F14" s="52">
        <v>0</v>
      </c>
      <c r="G14" s="52">
        <v>0</v>
      </c>
      <c r="H14" s="52">
        <f t="shared" si="1"/>
        <v>0</v>
      </c>
      <c r="I14" s="52"/>
      <c r="J14" s="52">
        <v>0</v>
      </c>
      <c r="K14" s="52">
        <v>0</v>
      </c>
      <c r="L14" s="52">
        <f t="shared" si="2"/>
        <v>0</v>
      </c>
      <c r="M14" s="52"/>
      <c r="N14" s="52">
        <v>0</v>
      </c>
      <c r="O14" s="52">
        <v>0</v>
      </c>
      <c r="P14" s="52">
        <f t="shared" si="3"/>
        <v>0</v>
      </c>
      <c r="Q14" s="52"/>
    </row>
    <row r="15" spans="1:19" ht="14.25" customHeight="1" x14ac:dyDescent="0.2">
      <c r="A15" s="67" t="s">
        <v>8</v>
      </c>
      <c r="B15" s="52">
        <v>0</v>
      </c>
      <c r="C15" s="52">
        <v>0</v>
      </c>
      <c r="D15" s="52">
        <f t="shared" si="0"/>
        <v>0</v>
      </c>
      <c r="E15" s="52"/>
      <c r="F15" s="52">
        <v>0</v>
      </c>
      <c r="G15" s="52">
        <v>0</v>
      </c>
      <c r="H15" s="52">
        <f t="shared" si="1"/>
        <v>0</v>
      </c>
      <c r="I15" s="52"/>
      <c r="J15" s="52">
        <v>0</v>
      </c>
      <c r="K15" s="52">
        <v>0</v>
      </c>
      <c r="L15" s="52">
        <f t="shared" si="2"/>
        <v>0</v>
      </c>
      <c r="M15" s="52"/>
      <c r="N15" s="52">
        <v>0</v>
      </c>
      <c r="O15" s="52">
        <v>0</v>
      </c>
      <c r="P15" s="52">
        <f t="shared" si="3"/>
        <v>0</v>
      </c>
      <c r="Q15" s="52"/>
    </row>
    <row r="16" spans="1:19" ht="14.25" customHeight="1" x14ac:dyDescent="0.2">
      <c r="A16" s="67" t="s">
        <v>9</v>
      </c>
      <c r="B16" s="52">
        <v>1</v>
      </c>
      <c r="C16" s="52">
        <v>0</v>
      </c>
      <c r="D16" s="52">
        <f t="shared" si="0"/>
        <v>1</v>
      </c>
      <c r="E16" s="52"/>
      <c r="F16" s="52">
        <v>0</v>
      </c>
      <c r="G16" s="52">
        <v>0</v>
      </c>
      <c r="H16" s="52">
        <f t="shared" si="1"/>
        <v>0</v>
      </c>
      <c r="I16" s="52"/>
      <c r="J16" s="52">
        <v>1</v>
      </c>
      <c r="K16" s="52">
        <v>0</v>
      </c>
      <c r="L16" s="52">
        <f t="shared" si="2"/>
        <v>1</v>
      </c>
      <c r="M16" s="52"/>
      <c r="N16" s="52">
        <v>0</v>
      </c>
      <c r="O16" s="52">
        <v>0</v>
      </c>
      <c r="P16" s="52">
        <f t="shared" si="3"/>
        <v>0</v>
      </c>
      <c r="Q16" s="52"/>
    </row>
    <row r="17" spans="1:17" ht="14.25" customHeight="1" x14ac:dyDescent="0.2">
      <c r="A17" s="67" t="s">
        <v>10</v>
      </c>
      <c r="B17" s="52">
        <v>0</v>
      </c>
      <c r="C17" s="52">
        <v>91417</v>
      </c>
      <c r="D17" s="52">
        <f t="shared" si="0"/>
        <v>91417</v>
      </c>
      <c r="E17" s="52"/>
      <c r="F17" s="52">
        <v>0</v>
      </c>
      <c r="G17" s="52">
        <v>0</v>
      </c>
      <c r="H17" s="52">
        <f t="shared" si="1"/>
        <v>0</v>
      </c>
      <c r="I17" s="52"/>
      <c r="J17" s="52">
        <v>0</v>
      </c>
      <c r="K17" s="52">
        <v>91417</v>
      </c>
      <c r="L17" s="52">
        <f t="shared" si="2"/>
        <v>91417</v>
      </c>
      <c r="M17" s="52"/>
      <c r="N17" s="52">
        <v>0</v>
      </c>
      <c r="O17" s="52">
        <v>0</v>
      </c>
      <c r="P17" s="52">
        <f t="shared" si="3"/>
        <v>0</v>
      </c>
      <c r="Q17" s="52"/>
    </row>
    <row r="18" spans="1:17" ht="14.25" customHeight="1" x14ac:dyDescent="0.2">
      <c r="A18" s="53" t="s">
        <v>11</v>
      </c>
      <c r="B18" s="52">
        <v>0</v>
      </c>
      <c r="C18" s="52">
        <v>0</v>
      </c>
      <c r="D18" s="52">
        <f t="shared" si="0"/>
        <v>0</v>
      </c>
      <c r="E18" s="52"/>
      <c r="F18" s="52">
        <v>0</v>
      </c>
      <c r="G18" s="52">
        <v>0</v>
      </c>
      <c r="H18" s="52">
        <f t="shared" si="1"/>
        <v>0</v>
      </c>
      <c r="I18" s="52"/>
      <c r="J18" s="52">
        <v>0</v>
      </c>
      <c r="K18" s="52">
        <v>0</v>
      </c>
      <c r="L18" s="52">
        <f t="shared" si="2"/>
        <v>0</v>
      </c>
      <c r="M18" s="52"/>
      <c r="N18" s="52">
        <v>0</v>
      </c>
      <c r="O18" s="52">
        <v>0</v>
      </c>
      <c r="P18" s="52">
        <f t="shared" si="3"/>
        <v>0</v>
      </c>
      <c r="Q18" s="52"/>
    </row>
    <row r="19" spans="1:17" ht="14.25" customHeight="1" x14ac:dyDescent="0.2">
      <c r="A19" s="67" t="s">
        <v>12</v>
      </c>
      <c r="B19" s="52">
        <v>0</v>
      </c>
      <c r="C19" s="52">
        <v>5364</v>
      </c>
      <c r="D19" s="52">
        <f t="shared" si="0"/>
        <v>5364</v>
      </c>
      <c r="E19" s="52"/>
      <c r="F19" s="52">
        <v>0</v>
      </c>
      <c r="G19" s="52">
        <v>0</v>
      </c>
      <c r="H19" s="52">
        <f t="shared" si="1"/>
        <v>0</v>
      </c>
      <c r="I19" s="52"/>
      <c r="J19" s="52">
        <v>0</v>
      </c>
      <c r="K19" s="52">
        <v>5364</v>
      </c>
      <c r="L19" s="52">
        <f t="shared" si="2"/>
        <v>5364</v>
      </c>
      <c r="M19" s="52"/>
      <c r="N19" s="52">
        <v>0</v>
      </c>
      <c r="O19" s="52">
        <v>0</v>
      </c>
      <c r="P19" s="52">
        <f t="shared" si="3"/>
        <v>0</v>
      </c>
      <c r="Q19" s="52"/>
    </row>
    <row r="20" spans="1:17" ht="14.25" customHeight="1" x14ac:dyDescent="0.2">
      <c r="A20" s="53" t="s">
        <v>13</v>
      </c>
      <c r="B20" s="52">
        <v>0</v>
      </c>
      <c r="C20" s="52">
        <v>0</v>
      </c>
      <c r="D20" s="52">
        <f t="shared" si="0"/>
        <v>0</v>
      </c>
      <c r="E20" s="52"/>
      <c r="F20" s="52">
        <v>0</v>
      </c>
      <c r="G20" s="52">
        <v>0</v>
      </c>
      <c r="H20" s="52">
        <f t="shared" si="1"/>
        <v>0</v>
      </c>
      <c r="I20" s="52"/>
      <c r="J20" s="52">
        <v>0</v>
      </c>
      <c r="K20" s="52">
        <v>0</v>
      </c>
      <c r="L20" s="52">
        <f t="shared" si="2"/>
        <v>0</v>
      </c>
      <c r="M20" s="52"/>
      <c r="N20" s="52">
        <v>0</v>
      </c>
      <c r="O20" s="52">
        <v>0</v>
      </c>
      <c r="P20" s="52">
        <f t="shared" si="3"/>
        <v>0</v>
      </c>
      <c r="Q20" s="52"/>
    </row>
    <row r="21" spans="1:17" ht="14.25" customHeight="1" x14ac:dyDescent="0.2">
      <c r="A21" s="67" t="s">
        <v>14</v>
      </c>
      <c r="B21" s="52">
        <v>0</v>
      </c>
      <c r="C21" s="52">
        <v>0</v>
      </c>
      <c r="D21" s="52">
        <f t="shared" si="0"/>
        <v>0</v>
      </c>
      <c r="E21" s="52"/>
      <c r="F21" s="52">
        <v>0</v>
      </c>
      <c r="G21" s="52">
        <v>0</v>
      </c>
      <c r="H21" s="52">
        <f t="shared" si="1"/>
        <v>0</v>
      </c>
      <c r="I21" s="52"/>
      <c r="J21" s="52">
        <v>0</v>
      </c>
      <c r="K21" s="52">
        <v>0</v>
      </c>
      <c r="L21" s="52">
        <f t="shared" si="2"/>
        <v>0</v>
      </c>
      <c r="M21" s="52"/>
      <c r="N21" s="52">
        <v>0</v>
      </c>
      <c r="O21" s="52">
        <v>0</v>
      </c>
      <c r="P21" s="52">
        <f t="shared" si="3"/>
        <v>0</v>
      </c>
      <c r="Q21" s="52"/>
    </row>
    <row r="22" spans="1:17" ht="14.25" customHeight="1" x14ac:dyDescent="0.2">
      <c r="A22" s="67" t="s">
        <v>15</v>
      </c>
      <c r="B22" s="52">
        <v>0</v>
      </c>
      <c r="C22" s="52">
        <v>0</v>
      </c>
      <c r="D22" s="52">
        <f t="shared" si="0"/>
        <v>0</v>
      </c>
      <c r="E22" s="52"/>
      <c r="F22" s="52">
        <v>0</v>
      </c>
      <c r="G22" s="52">
        <v>0</v>
      </c>
      <c r="H22" s="52">
        <f t="shared" si="1"/>
        <v>0</v>
      </c>
      <c r="I22" s="52"/>
      <c r="J22" s="52">
        <v>0</v>
      </c>
      <c r="K22" s="52">
        <v>0</v>
      </c>
      <c r="L22" s="52">
        <f t="shared" si="2"/>
        <v>0</v>
      </c>
      <c r="M22" s="52"/>
      <c r="N22" s="52">
        <v>0</v>
      </c>
      <c r="O22" s="52">
        <v>0</v>
      </c>
      <c r="P22" s="52">
        <f t="shared" si="3"/>
        <v>0</v>
      </c>
      <c r="Q22" s="52"/>
    </row>
    <row r="23" spans="1:17" ht="14.25" customHeight="1" x14ac:dyDescent="0.2">
      <c r="A23" s="67" t="s">
        <v>17</v>
      </c>
      <c r="B23" s="52">
        <v>71359</v>
      </c>
      <c r="C23" s="52">
        <v>19279</v>
      </c>
      <c r="D23" s="52">
        <f t="shared" si="0"/>
        <v>90638</v>
      </c>
      <c r="E23" s="52"/>
      <c r="F23" s="52">
        <v>0</v>
      </c>
      <c r="G23" s="52">
        <v>0</v>
      </c>
      <c r="H23" s="52">
        <f t="shared" si="1"/>
        <v>0</v>
      </c>
      <c r="I23" s="52"/>
      <c r="J23" s="52">
        <v>71359</v>
      </c>
      <c r="K23" s="52">
        <v>19279</v>
      </c>
      <c r="L23" s="52">
        <f t="shared" si="2"/>
        <v>90638</v>
      </c>
      <c r="M23" s="52"/>
      <c r="N23" s="52">
        <v>0</v>
      </c>
      <c r="O23" s="52">
        <v>0</v>
      </c>
      <c r="P23" s="52">
        <f t="shared" si="3"/>
        <v>0</v>
      </c>
      <c r="Q23" s="52"/>
    </row>
    <row r="24" spans="1:17" ht="14.25" customHeight="1" x14ac:dyDescent="0.2">
      <c r="A24" s="67" t="s">
        <v>18</v>
      </c>
      <c r="B24" s="52">
        <v>0</v>
      </c>
      <c r="C24" s="52">
        <v>3</v>
      </c>
      <c r="D24" s="52">
        <f t="shared" si="0"/>
        <v>3</v>
      </c>
      <c r="E24" s="52"/>
      <c r="F24" s="52">
        <v>0</v>
      </c>
      <c r="G24" s="52">
        <v>0</v>
      </c>
      <c r="H24" s="52">
        <f t="shared" si="1"/>
        <v>0</v>
      </c>
      <c r="I24" s="52"/>
      <c r="J24" s="52">
        <v>0</v>
      </c>
      <c r="K24" s="52">
        <v>3</v>
      </c>
      <c r="L24" s="52">
        <f t="shared" si="2"/>
        <v>3</v>
      </c>
      <c r="M24" s="52"/>
      <c r="N24" s="52">
        <v>0</v>
      </c>
      <c r="O24" s="52">
        <v>0</v>
      </c>
      <c r="P24" s="52">
        <f t="shared" si="3"/>
        <v>0</v>
      </c>
      <c r="Q24" s="52"/>
    </row>
    <row r="25" spans="1:17" ht="14.25" customHeight="1" x14ac:dyDescent="0.2">
      <c r="A25" s="67" t="s">
        <v>19</v>
      </c>
      <c r="B25" s="52">
        <v>1526</v>
      </c>
      <c r="C25" s="52">
        <v>3145</v>
      </c>
      <c r="D25" s="52">
        <f t="shared" si="0"/>
        <v>4671</v>
      </c>
      <c r="E25" s="52"/>
      <c r="F25" s="52">
        <v>0</v>
      </c>
      <c r="G25" s="52">
        <v>0</v>
      </c>
      <c r="H25" s="52">
        <f t="shared" si="1"/>
        <v>0</v>
      </c>
      <c r="I25" s="52"/>
      <c r="J25" s="52">
        <v>1526</v>
      </c>
      <c r="K25" s="52">
        <v>3145</v>
      </c>
      <c r="L25" s="52">
        <f t="shared" si="2"/>
        <v>4671</v>
      </c>
      <c r="M25" s="52"/>
      <c r="N25" s="52">
        <v>0</v>
      </c>
      <c r="O25" s="52">
        <v>0</v>
      </c>
      <c r="P25" s="52">
        <f t="shared" si="3"/>
        <v>0</v>
      </c>
      <c r="Q25" s="52"/>
    </row>
    <row r="26" spans="1:17" ht="14.25" customHeight="1" x14ac:dyDescent="0.2">
      <c r="A26" s="67" t="s">
        <v>20</v>
      </c>
      <c r="B26" s="52">
        <v>45144</v>
      </c>
      <c r="C26" s="52">
        <v>4738</v>
      </c>
      <c r="D26" s="52">
        <f t="shared" si="0"/>
        <v>49882</v>
      </c>
      <c r="E26" s="52"/>
      <c r="F26" s="52">
        <v>0</v>
      </c>
      <c r="G26" s="52">
        <v>0</v>
      </c>
      <c r="H26" s="52">
        <f t="shared" si="1"/>
        <v>0</v>
      </c>
      <c r="I26" s="52"/>
      <c r="J26" s="52">
        <v>45144</v>
      </c>
      <c r="K26" s="52">
        <v>4738</v>
      </c>
      <c r="L26" s="52">
        <f t="shared" si="2"/>
        <v>49882</v>
      </c>
      <c r="M26" s="52"/>
      <c r="N26" s="52">
        <v>0</v>
      </c>
      <c r="O26" s="52">
        <v>0</v>
      </c>
      <c r="P26" s="52">
        <f t="shared" si="3"/>
        <v>0</v>
      </c>
      <c r="Q26" s="52"/>
    </row>
    <row r="27" spans="1:17" ht="14.25" customHeight="1" x14ac:dyDescent="0.2">
      <c r="A27" s="67" t="s">
        <v>21</v>
      </c>
      <c r="B27" s="52">
        <v>5107</v>
      </c>
      <c r="C27" s="52">
        <v>12</v>
      </c>
      <c r="D27" s="52">
        <f t="shared" si="0"/>
        <v>5119</v>
      </c>
      <c r="E27" s="52"/>
      <c r="F27" s="52">
        <v>0</v>
      </c>
      <c r="G27" s="52">
        <v>0</v>
      </c>
      <c r="H27" s="52">
        <f t="shared" si="1"/>
        <v>0</v>
      </c>
      <c r="I27" s="52"/>
      <c r="J27" s="52">
        <v>5107</v>
      </c>
      <c r="K27" s="52">
        <v>12</v>
      </c>
      <c r="L27" s="52">
        <f t="shared" si="2"/>
        <v>5119</v>
      </c>
      <c r="M27" s="52"/>
      <c r="N27" s="52">
        <v>0</v>
      </c>
      <c r="O27" s="52">
        <v>0</v>
      </c>
      <c r="P27" s="52">
        <f t="shared" si="3"/>
        <v>0</v>
      </c>
      <c r="Q27" s="52"/>
    </row>
    <row r="28" spans="1:17" ht="14.25" customHeight="1" x14ac:dyDescent="0.2">
      <c r="A28" s="67" t="s">
        <v>22</v>
      </c>
      <c r="B28" s="52">
        <v>503085</v>
      </c>
      <c r="C28" s="52">
        <v>198324</v>
      </c>
      <c r="D28" s="52">
        <f t="shared" si="0"/>
        <v>701409</v>
      </c>
      <c r="E28" s="52"/>
      <c r="F28" s="52">
        <v>0</v>
      </c>
      <c r="G28" s="52">
        <v>0</v>
      </c>
      <c r="H28" s="52">
        <f t="shared" si="1"/>
        <v>0</v>
      </c>
      <c r="I28" s="52"/>
      <c r="J28" s="52">
        <v>503085</v>
      </c>
      <c r="K28" s="52">
        <v>198324</v>
      </c>
      <c r="L28" s="52">
        <f t="shared" si="2"/>
        <v>701409</v>
      </c>
      <c r="M28" s="52"/>
      <c r="N28" s="52">
        <v>0</v>
      </c>
      <c r="O28" s="52">
        <v>0</v>
      </c>
      <c r="P28" s="52">
        <f t="shared" si="3"/>
        <v>0</v>
      </c>
      <c r="Q28" s="52"/>
    </row>
    <row r="29" spans="1:17" ht="14.25" customHeight="1" x14ac:dyDescent="0.2">
      <c r="A29" s="67" t="s">
        <v>23</v>
      </c>
      <c r="B29" s="52">
        <v>96522</v>
      </c>
      <c r="C29" s="52">
        <v>9431</v>
      </c>
      <c r="D29" s="52">
        <f t="shared" si="0"/>
        <v>105953</v>
      </c>
      <c r="E29" s="52"/>
      <c r="F29" s="52">
        <v>0</v>
      </c>
      <c r="G29" s="52">
        <v>0</v>
      </c>
      <c r="H29" s="52">
        <f t="shared" si="1"/>
        <v>0</v>
      </c>
      <c r="I29" s="52"/>
      <c r="J29" s="52">
        <v>96522</v>
      </c>
      <c r="K29" s="52">
        <v>9431</v>
      </c>
      <c r="L29" s="52">
        <f t="shared" si="2"/>
        <v>105953</v>
      </c>
      <c r="M29" s="52"/>
      <c r="N29" s="52">
        <v>0</v>
      </c>
      <c r="O29" s="52">
        <v>0</v>
      </c>
      <c r="P29" s="52">
        <f t="shared" si="3"/>
        <v>0</v>
      </c>
      <c r="Q29" s="52"/>
    </row>
    <row r="30" spans="1:17" ht="14.25" customHeight="1" x14ac:dyDescent="0.2">
      <c r="A30" s="67" t="s">
        <v>24</v>
      </c>
      <c r="B30" s="52">
        <v>0</v>
      </c>
      <c r="C30" s="52">
        <v>0</v>
      </c>
      <c r="D30" s="52">
        <f t="shared" si="0"/>
        <v>0</v>
      </c>
      <c r="E30" s="52"/>
      <c r="F30" s="52">
        <v>0</v>
      </c>
      <c r="G30" s="52">
        <v>0</v>
      </c>
      <c r="H30" s="52">
        <f t="shared" si="1"/>
        <v>0</v>
      </c>
      <c r="I30" s="52"/>
      <c r="J30" s="52">
        <v>0</v>
      </c>
      <c r="K30" s="52">
        <v>0</v>
      </c>
      <c r="L30" s="52">
        <f t="shared" si="2"/>
        <v>0</v>
      </c>
      <c r="M30" s="52"/>
      <c r="N30" s="52">
        <v>0</v>
      </c>
      <c r="O30" s="52">
        <v>0</v>
      </c>
      <c r="P30" s="52">
        <f t="shared" si="3"/>
        <v>0</v>
      </c>
      <c r="Q30" s="52"/>
    </row>
    <row r="31" spans="1:17" ht="14.25" customHeight="1" x14ac:dyDescent="0.2">
      <c r="A31" s="67" t="s">
        <v>25</v>
      </c>
      <c r="B31" s="52">
        <v>327</v>
      </c>
      <c r="C31" s="52">
        <v>10617</v>
      </c>
      <c r="D31" s="52">
        <f t="shared" si="0"/>
        <v>10944</v>
      </c>
      <c r="E31" s="52"/>
      <c r="F31" s="52">
        <v>0</v>
      </c>
      <c r="G31" s="52">
        <v>0</v>
      </c>
      <c r="H31" s="52">
        <f t="shared" si="1"/>
        <v>0</v>
      </c>
      <c r="I31" s="52"/>
      <c r="J31" s="52">
        <v>327</v>
      </c>
      <c r="K31" s="52">
        <v>10617</v>
      </c>
      <c r="L31" s="52">
        <f t="shared" si="2"/>
        <v>10944</v>
      </c>
      <c r="M31" s="52"/>
      <c r="N31" s="52">
        <v>0</v>
      </c>
      <c r="O31" s="52">
        <v>0</v>
      </c>
      <c r="P31" s="52">
        <f t="shared" si="3"/>
        <v>0</v>
      </c>
      <c r="Q31" s="52"/>
    </row>
    <row r="32" spans="1:17" ht="14.25" customHeight="1" x14ac:dyDescent="0.2">
      <c r="A32" s="67" t="s">
        <v>26</v>
      </c>
      <c r="B32" s="52">
        <v>0</v>
      </c>
      <c r="C32" s="52">
        <v>0</v>
      </c>
      <c r="D32" s="52">
        <f t="shared" si="0"/>
        <v>0</v>
      </c>
      <c r="E32" s="52"/>
      <c r="F32" s="52">
        <v>0</v>
      </c>
      <c r="G32" s="52">
        <v>0</v>
      </c>
      <c r="H32" s="52">
        <f t="shared" si="1"/>
        <v>0</v>
      </c>
      <c r="I32" s="52"/>
      <c r="J32" s="52">
        <v>0</v>
      </c>
      <c r="K32" s="52">
        <v>0</v>
      </c>
      <c r="L32" s="52">
        <f t="shared" si="2"/>
        <v>0</v>
      </c>
      <c r="M32" s="52"/>
      <c r="N32" s="52">
        <v>0</v>
      </c>
      <c r="O32" s="52">
        <v>0</v>
      </c>
      <c r="P32" s="52">
        <f t="shared" si="3"/>
        <v>0</v>
      </c>
      <c r="Q32" s="52"/>
    </row>
    <row r="33" spans="1:19" ht="14.25" customHeight="1" x14ac:dyDescent="0.2">
      <c r="A33" s="67" t="s">
        <v>27</v>
      </c>
      <c r="B33" s="52">
        <v>3315</v>
      </c>
      <c r="C33" s="52">
        <v>631</v>
      </c>
      <c r="D33" s="52">
        <f t="shared" si="0"/>
        <v>3946</v>
      </c>
      <c r="E33" s="52"/>
      <c r="F33" s="52">
        <v>0</v>
      </c>
      <c r="G33" s="52">
        <v>0</v>
      </c>
      <c r="H33" s="52">
        <f t="shared" si="1"/>
        <v>0</v>
      </c>
      <c r="I33" s="52"/>
      <c r="J33" s="52">
        <v>3315</v>
      </c>
      <c r="K33" s="52">
        <v>631</v>
      </c>
      <c r="L33" s="52">
        <f t="shared" si="2"/>
        <v>3946</v>
      </c>
      <c r="M33" s="52"/>
      <c r="N33" s="52">
        <v>0</v>
      </c>
      <c r="O33" s="52">
        <v>0</v>
      </c>
      <c r="P33" s="52">
        <f t="shared" si="3"/>
        <v>0</v>
      </c>
      <c r="Q33" s="52"/>
    </row>
    <row r="34" spans="1:19" ht="13.5" customHeight="1" x14ac:dyDescent="0.2">
      <c r="A34" s="91" t="s">
        <v>28</v>
      </c>
      <c r="B34" s="87">
        <f>SUM(B9:B10)+SUM(B13:B22)</f>
        <v>304970</v>
      </c>
      <c r="C34" s="87">
        <f>SUM(C9:C10)+SUM(C13:C22)</f>
        <v>440736</v>
      </c>
      <c r="D34" s="87">
        <f>SUM(D9:D10)+SUM(D13:D22)</f>
        <v>745706</v>
      </c>
      <c r="E34" s="68"/>
      <c r="F34" s="87">
        <f>SUM(F9:F10)+SUM(F13:F22)</f>
        <v>3678054</v>
      </c>
      <c r="G34" s="87">
        <f>SUM(G9:G10)+SUM(G13:G22)</f>
        <v>5553875</v>
      </c>
      <c r="H34" s="87">
        <f>SUM(H9:H10)+SUM(H13:H22)</f>
        <v>9231929</v>
      </c>
      <c r="I34" s="68"/>
      <c r="J34" s="87">
        <f>SUM(J9:J10)+SUM(J13:J22)</f>
        <v>3983024</v>
      </c>
      <c r="K34" s="87">
        <f>SUM(K9:K10)+SUM(K13:K22)</f>
        <v>5994611</v>
      </c>
      <c r="L34" s="87">
        <f>SUM(L9:L10)+SUM(L13:L22)</f>
        <v>9977635</v>
      </c>
      <c r="M34" s="68"/>
      <c r="N34" s="87">
        <f>SUM(N9:N10)+SUM(N13:N22)</f>
        <v>0</v>
      </c>
      <c r="O34" s="87">
        <f>SUM(O9:O10)+SUM(O13:O22)</f>
        <v>0</v>
      </c>
      <c r="P34" s="87">
        <f>SUM(P9:P10)+SUM(P13:P22)</f>
        <v>0</v>
      </c>
      <c r="Q34" s="68"/>
    </row>
    <row r="35" spans="1:19" ht="13.5" customHeight="1" x14ac:dyDescent="0.2">
      <c r="A35" s="86"/>
      <c r="B35" s="88"/>
      <c r="C35" s="88"/>
      <c r="D35" s="88"/>
      <c r="E35" s="69"/>
      <c r="F35" s="88"/>
      <c r="G35" s="88"/>
      <c r="H35" s="88"/>
      <c r="I35" s="69"/>
      <c r="J35" s="88"/>
      <c r="K35" s="88"/>
      <c r="L35" s="88"/>
      <c r="M35" s="69"/>
      <c r="N35" s="88"/>
      <c r="O35" s="88"/>
      <c r="P35" s="88"/>
      <c r="Q35" s="69"/>
      <c r="S35" s="34"/>
    </row>
    <row r="36" spans="1:19" ht="14.25" customHeight="1" x14ac:dyDescent="0.2">
      <c r="A36" s="67" t="s">
        <v>29</v>
      </c>
      <c r="B36" s="54">
        <f>+B11+SUM(B23:B26)+B32</f>
        <v>203578</v>
      </c>
      <c r="C36" s="54">
        <f>+C11+SUM(C23:C26)+C32</f>
        <v>155469</v>
      </c>
      <c r="D36" s="54">
        <f>+D11+SUM(D23:D26)+D32</f>
        <v>359047</v>
      </c>
      <c r="E36" s="54"/>
      <c r="F36" s="54">
        <f>+F11+SUM(F23:F26)+F32</f>
        <v>108792</v>
      </c>
      <c r="G36" s="54">
        <f>+G11+SUM(G23:G26)+G32</f>
        <v>41433</v>
      </c>
      <c r="H36" s="54">
        <f>+H11+SUM(H23:H26)+H32</f>
        <v>150225</v>
      </c>
      <c r="I36" s="54"/>
      <c r="J36" s="54">
        <f>+J11+SUM(J23:J26)+J32</f>
        <v>312370</v>
      </c>
      <c r="K36" s="54">
        <f>+K11+SUM(K23:K26)+K32</f>
        <v>196902</v>
      </c>
      <c r="L36" s="54">
        <f>+L11+SUM(L23:L26)+L32</f>
        <v>509272</v>
      </c>
      <c r="M36" s="54"/>
      <c r="N36" s="54">
        <f>+N11+SUM(N23:N26)+N32</f>
        <v>0</v>
      </c>
      <c r="O36" s="52">
        <f>+O11+SUM(O23:O26)+O32</f>
        <v>0</v>
      </c>
      <c r="P36" s="54">
        <f>+P11+SUM(P23:P26)+P32</f>
        <v>0</v>
      </c>
      <c r="Q36" s="54"/>
    </row>
    <row r="37" spans="1:19" ht="14.25" customHeight="1" x14ac:dyDescent="0.2">
      <c r="A37" s="67" t="s">
        <v>30</v>
      </c>
      <c r="B37" s="55">
        <f>+B12+SUM(B27:B31)+B33</f>
        <v>621091</v>
      </c>
      <c r="C37" s="55">
        <f>+C12+SUM(C27:C31)+C33</f>
        <v>255450</v>
      </c>
      <c r="D37" s="55">
        <f t="shared" ref="D37:P37" si="4">+D12+SUM(D27:D31)+D33</f>
        <v>876541</v>
      </c>
      <c r="E37" s="55">
        <f t="shared" si="4"/>
        <v>0</v>
      </c>
      <c r="F37" s="55">
        <f t="shared" si="4"/>
        <v>0</v>
      </c>
      <c r="G37" s="55">
        <f t="shared" si="4"/>
        <v>0</v>
      </c>
      <c r="H37" s="55">
        <f t="shared" si="4"/>
        <v>0</v>
      </c>
      <c r="I37" s="55">
        <f t="shared" si="4"/>
        <v>0</v>
      </c>
      <c r="J37" s="55">
        <f t="shared" si="4"/>
        <v>621091</v>
      </c>
      <c r="K37" s="55">
        <f t="shared" si="4"/>
        <v>255450</v>
      </c>
      <c r="L37" s="55">
        <f t="shared" si="4"/>
        <v>876541</v>
      </c>
      <c r="M37" s="55">
        <f t="shared" si="4"/>
        <v>0</v>
      </c>
      <c r="N37" s="55">
        <f>+N12+SUM(N27:N31)+N33</f>
        <v>0</v>
      </c>
      <c r="O37" s="52">
        <f t="shared" si="4"/>
        <v>0</v>
      </c>
      <c r="P37" s="55">
        <f t="shared" si="4"/>
        <v>0</v>
      </c>
      <c r="Q37" s="55"/>
    </row>
    <row r="38" spans="1:19" ht="13.5" customHeight="1" x14ac:dyDescent="0.2">
      <c r="A38" s="86" t="s">
        <v>42</v>
      </c>
      <c r="B38" s="85">
        <f t="shared" ref="B38:P38" si="5">SUM(B34:B37)</f>
        <v>1129639</v>
      </c>
      <c r="C38" s="85">
        <f t="shared" si="5"/>
        <v>851655</v>
      </c>
      <c r="D38" s="85">
        <f t="shared" si="5"/>
        <v>1981294</v>
      </c>
      <c r="E38" s="70"/>
      <c r="F38" s="85">
        <f t="shared" si="5"/>
        <v>3786846</v>
      </c>
      <c r="G38" s="85">
        <f t="shared" si="5"/>
        <v>5595308</v>
      </c>
      <c r="H38" s="85">
        <f t="shared" si="5"/>
        <v>9382154</v>
      </c>
      <c r="I38" s="70"/>
      <c r="J38" s="85">
        <f t="shared" si="5"/>
        <v>4916485</v>
      </c>
      <c r="K38" s="85">
        <f t="shared" si="5"/>
        <v>6446963</v>
      </c>
      <c r="L38" s="85">
        <f t="shared" si="5"/>
        <v>11363448</v>
      </c>
      <c r="M38" s="70"/>
      <c r="N38" s="85">
        <f t="shared" si="5"/>
        <v>0</v>
      </c>
      <c r="O38" s="52">
        <f t="shared" si="5"/>
        <v>0</v>
      </c>
      <c r="P38" s="85">
        <f t="shared" si="5"/>
        <v>0</v>
      </c>
      <c r="Q38" s="70"/>
    </row>
    <row r="39" spans="1:19" ht="13.5" customHeight="1" x14ac:dyDescent="0.2">
      <c r="A39" s="86"/>
      <c r="B39" s="85"/>
      <c r="C39" s="85"/>
      <c r="D39" s="85"/>
      <c r="E39" s="70"/>
      <c r="F39" s="85"/>
      <c r="G39" s="85"/>
      <c r="H39" s="85"/>
      <c r="I39" s="70"/>
      <c r="J39" s="85"/>
      <c r="K39" s="85"/>
      <c r="L39" s="85"/>
      <c r="M39" s="70"/>
      <c r="N39" s="85"/>
      <c r="O39" s="52"/>
      <c r="P39" s="85"/>
      <c r="Q39" s="70"/>
    </row>
    <row r="40" spans="1:19" s="34" customFormat="1" ht="12" customHeight="1" x14ac:dyDescent="0.2">
      <c r="A40" s="35" t="s">
        <v>96</v>
      </c>
      <c r="S40" s="51"/>
    </row>
    <row r="42" spans="1:19" ht="12.6" customHeight="1" x14ac:dyDescent="0.2">
      <c r="A42" s="37"/>
      <c r="B42" s="144"/>
      <c r="C42" s="144"/>
      <c r="D42" s="144"/>
      <c r="E42" s="144"/>
      <c r="F42" s="144"/>
      <c r="G42" s="144"/>
      <c r="H42" s="144"/>
      <c r="I42" s="37"/>
      <c r="K42" s="144"/>
      <c r="L42" s="145"/>
      <c r="M42" s="40"/>
      <c r="N42" s="146"/>
      <c r="O42" s="146"/>
      <c r="P42" s="121"/>
    </row>
    <row r="43" spans="1:19" ht="12.6" customHeight="1" x14ac:dyDescent="0.2">
      <c r="A43" s="37"/>
      <c r="B43" s="144"/>
      <c r="C43" s="144"/>
      <c r="D43" s="144"/>
      <c r="E43" s="144"/>
      <c r="F43" s="144"/>
      <c r="G43" s="144"/>
      <c r="H43" s="144"/>
      <c r="I43" s="37"/>
      <c r="K43" s="144"/>
      <c r="L43" s="145"/>
      <c r="M43" s="40"/>
      <c r="N43" s="146"/>
      <c r="O43" s="146"/>
      <c r="P43" s="121"/>
    </row>
    <row r="44" spans="1:19" ht="12.6" customHeight="1" x14ac:dyDescent="0.2">
      <c r="A44" s="37"/>
      <c r="B44" s="144"/>
      <c r="C44" s="144"/>
      <c r="D44" s="144"/>
      <c r="E44" s="144"/>
      <c r="F44" s="144"/>
      <c r="G44" s="144"/>
      <c r="H44" s="144"/>
      <c r="I44" s="37"/>
      <c r="K44" s="144"/>
      <c r="L44" s="145"/>
      <c r="M44" s="40"/>
      <c r="N44" s="146"/>
      <c r="O44" s="146"/>
      <c r="P44" s="121"/>
    </row>
    <row r="45" spans="1:19" ht="12.6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K45" s="37"/>
      <c r="L45" s="145"/>
      <c r="M45" s="40"/>
      <c r="N45" s="40"/>
      <c r="O45" s="40"/>
      <c r="P45" s="121"/>
    </row>
    <row r="46" spans="1:19" ht="12.6" customHeight="1" x14ac:dyDescent="0.2">
      <c r="A46" s="147"/>
      <c r="B46" s="148"/>
      <c r="C46" s="148"/>
      <c r="D46" s="148"/>
      <c r="E46" s="147"/>
      <c r="F46" s="148"/>
      <c r="G46" s="148"/>
      <c r="H46" s="148"/>
      <c r="I46" s="147"/>
      <c r="K46" s="148"/>
      <c r="L46" s="149"/>
      <c r="M46" s="40"/>
      <c r="N46" s="148"/>
      <c r="O46" s="148"/>
      <c r="P46" s="121"/>
    </row>
    <row r="47" spans="1:19" ht="12.6" customHeight="1" x14ac:dyDescent="0.2">
      <c r="A47" s="37"/>
      <c r="B47" s="150"/>
      <c r="C47" s="150"/>
      <c r="D47" s="150"/>
      <c r="E47" s="151"/>
      <c r="F47" s="150"/>
      <c r="G47" s="150"/>
      <c r="H47" s="152"/>
      <c r="I47" s="37"/>
      <c r="K47" s="37"/>
      <c r="L47" s="145"/>
      <c r="M47" s="40"/>
      <c r="N47" s="153"/>
      <c r="O47" s="153"/>
      <c r="P47" s="121"/>
    </row>
    <row r="48" spans="1:19" ht="12.6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K48" s="37"/>
      <c r="L48" s="145"/>
      <c r="M48" s="40"/>
      <c r="N48" s="40"/>
      <c r="O48" s="40"/>
      <c r="P48" s="121"/>
    </row>
    <row r="49" spans="1:16" ht="12.6" customHeight="1" x14ac:dyDescent="0.2">
      <c r="A49" s="37"/>
      <c r="B49" s="145"/>
      <c r="C49" s="145"/>
      <c r="D49" s="145"/>
      <c r="E49" s="145"/>
      <c r="F49" s="145"/>
      <c r="G49" s="145"/>
      <c r="H49" s="145"/>
      <c r="I49" s="145"/>
      <c r="K49" s="145"/>
      <c r="L49" s="145"/>
      <c r="M49" s="40"/>
      <c r="N49" s="154"/>
      <c r="O49" s="155"/>
      <c r="P49" s="121"/>
    </row>
  </sheetData>
  <mergeCells count="45">
    <mergeCell ref="L38:L39"/>
    <mergeCell ref="N38:N39"/>
    <mergeCell ref="P38:P39"/>
    <mergeCell ref="P34:P35"/>
    <mergeCell ref="A38:A39"/>
    <mergeCell ref="B38:B39"/>
    <mergeCell ref="C38:C39"/>
    <mergeCell ref="D38:D39"/>
    <mergeCell ref="F38:F39"/>
    <mergeCell ref="G38:G39"/>
    <mergeCell ref="H38:H39"/>
    <mergeCell ref="J38:J39"/>
    <mergeCell ref="K38:K39"/>
    <mergeCell ref="H34:H35"/>
    <mergeCell ref="J34:J35"/>
    <mergeCell ref="K34:K35"/>
    <mergeCell ref="L34:L35"/>
    <mergeCell ref="N34:N35"/>
    <mergeCell ref="O34:O35"/>
    <mergeCell ref="L6:L8"/>
    <mergeCell ref="N6:N8"/>
    <mergeCell ref="O6:O8"/>
    <mergeCell ref="P6:P8"/>
    <mergeCell ref="A34:A35"/>
    <mergeCell ref="B34:B35"/>
    <mergeCell ref="C34:C35"/>
    <mergeCell ref="D34:D35"/>
    <mergeCell ref="F34:F35"/>
    <mergeCell ref="G34:G35"/>
    <mergeCell ref="D6:D8"/>
    <mergeCell ref="F6:F8"/>
    <mergeCell ref="G6:G8"/>
    <mergeCell ref="H6:H8"/>
    <mergeCell ref="J6:J8"/>
    <mergeCell ref="K6:K8"/>
    <mergeCell ref="A1:Q1"/>
    <mergeCell ref="A2:Q2"/>
    <mergeCell ref="P3:Q3"/>
    <mergeCell ref="A4:A8"/>
    <mergeCell ref="B4:D5"/>
    <mergeCell ref="F4:H5"/>
    <mergeCell ref="J4:L5"/>
    <mergeCell ref="N4:P5"/>
    <mergeCell ref="B6:B8"/>
    <mergeCell ref="C6:C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F6" sqref="F6:F32"/>
    </sheetView>
  </sheetViews>
  <sheetFormatPr defaultRowHeight="12" customHeight="1" x14ac:dyDescent="0.2"/>
  <cols>
    <col min="1" max="1" width="19" customWidth="1"/>
    <col min="2" max="2" width="15.42578125" customWidth="1"/>
    <col min="3" max="3" width="12.140625" customWidth="1"/>
    <col min="4" max="4" width="12" customWidth="1"/>
    <col min="5" max="5" width="13.5703125" customWidth="1"/>
    <col min="6" max="10" width="9.85546875" bestFit="1" customWidth="1"/>
    <col min="11" max="11" width="10.140625" customWidth="1"/>
    <col min="12" max="12" width="9.85546875" bestFit="1" customWidth="1"/>
  </cols>
  <sheetData>
    <row r="1" spans="1:12" s="20" customFormat="1" ht="13.15" customHeight="1" x14ac:dyDescent="0.2">
      <c r="A1" s="105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20" customFormat="1" ht="13.15" customHeight="1" x14ac:dyDescent="0.2">
      <c r="A2" s="106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9.75" customHeight="1" x14ac:dyDescent="0.2">
      <c r="A3" s="1"/>
      <c r="J3" s="2"/>
      <c r="K3" s="2"/>
      <c r="L3" s="2"/>
    </row>
    <row r="4" spans="1:12" ht="12" customHeight="1" x14ac:dyDescent="0.2">
      <c r="A4" s="107" t="s">
        <v>32</v>
      </c>
      <c r="B4" s="107" t="s">
        <v>55</v>
      </c>
      <c r="C4" s="107" t="s">
        <v>54</v>
      </c>
      <c r="D4" s="107" t="s">
        <v>49</v>
      </c>
      <c r="E4" s="107" t="s">
        <v>58</v>
      </c>
    </row>
    <row r="5" spans="1:12" ht="12" customHeight="1" x14ac:dyDescent="0.2">
      <c r="A5" s="108"/>
      <c r="B5" s="107"/>
      <c r="C5" s="107"/>
      <c r="D5" s="107"/>
      <c r="E5" s="107"/>
    </row>
    <row r="6" spans="1:12" ht="14.1" customHeight="1" x14ac:dyDescent="0.2">
      <c r="A6" s="4" t="s">
        <v>1</v>
      </c>
      <c r="B6" s="5">
        <v>88414</v>
      </c>
      <c r="C6" s="5">
        <v>88179</v>
      </c>
      <c r="D6" s="5">
        <v>88089</v>
      </c>
      <c r="E6" s="5">
        <v>88588</v>
      </c>
      <c r="F6" s="63"/>
    </row>
    <row r="7" spans="1:12" ht="14.1" customHeight="1" x14ac:dyDescent="0.2">
      <c r="A7" s="4" t="s">
        <v>2</v>
      </c>
      <c r="B7" s="5">
        <v>16574</v>
      </c>
      <c r="C7" s="5">
        <v>16021</v>
      </c>
      <c r="D7" s="5">
        <v>15983</v>
      </c>
      <c r="E7" s="5">
        <v>15949</v>
      </c>
      <c r="F7" s="63"/>
    </row>
    <row r="8" spans="1:12" ht="14.1" customHeight="1" x14ac:dyDescent="0.2">
      <c r="A8" s="6" t="s">
        <v>3</v>
      </c>
      <c r="B8" s="5">
        <v>16679</v>
      </c>
      <c r="C8" s="5">
        <v>16627</v>
      </c>
      <c r="D8" s="5">
        <v>16971</v>
      </c>
      <c r="E8" s="5">
        <v>16415</v>
      </c>
      <c r="F8" s="63"/>
    </row>
    <row r="9" spans="1:12" ht="14.1" customHeight="1" x14ac:dyDescent="0.2">
      <c r="A9" s="4" t="s">
        <v>4</v>
      </c>
      <c r="B9" s="5">
        <v>13008</v>
      </c>
      <c r="C9" s="5">
        <v>13148</v>
      </c>
      <c r="D9" s="5">
        <v>12384</v>
      </c>
      <c r="E9" s="5">
        <v>12198</v>
      </c>
      <c r="F9" s="63"/>
    </row>
    <row r="10" spans="1:12" ht="14.1" customHeight="1" x14ac:dyDescent="0.2">
      <c r="A10" s="4" t="s">
        <v>5</v>
      </c>
      <c r="B10" s="5">
        <v>5697</v>
      </c>
      <c r="C10" s="5">
        <v>5273</v>
      </c>
      <c r="D10" s="5">
        <v>5551</v>
      </c>
      <c r="E10" s="5">
        <v>5712</v>
      </c>
      <c r="F10" s="63"/>
    </row>
    <row r="11" spans="1:12" ht="14.1" customHeight="1" x14ac:dyDescent="0.2">
      <c r="A11" s="4" t="s">
        <v>6</v>
      </c>
      <c r="B11" s="48">
        <v>10535</v>
      </c>
      <c r="C11" s="38">
        <v>10709</v>
      </c>
      <c r="D11" s="38">
        <v>10484</v>
      </c>
      <c r="E11" s="38">
        <v>10164</v>
      </c>
      <c r="F11" s="63"/>
    </row>
    <row r="12" spans="1:12" ht="14.1" customHeight="1" x14ac:dyDescent="0.2">
      <c r="A12" s="4" t="s">
        <v>7</v>
      </c>
      <c r="B12" s="38">
        <v>6709</v>
      </c>
      <c r="C12" s="5">
        <v>7238</v>
      </c>
      <c r="D12" s="5">
        <v>7384</v>
      </c>
      <c r="E12" s="5">
        <v>6897</v>
      </c>
      <c r="F12" s="63"/>
    </row>
    <row r="13" spans="1:12" ht="14.1" customHeight="1" x14ac:dyDescent="0.2">
      <c r="A13" s="4" t="s">
        <v>8</v>
      </c>
      <c r="B13" s="5">
        <v>881</v>
      </c>
      <c r="C13" s="5">
        <v>876</v>
      </c>
      <c r="D13" s="5">
        <v>916</v>
      </c>
      <c r="E13" s="5">
        <v>1011</v>
      </c>
      <c r="F13" s="63"/>
    </row>
    <row r="14" spans="1:12" ht="14.1" customHeight="1" x14ac:dyDescent="0.2">
      <c r="A14" s="4" t="s">
        <v>9</v>
      </c>
      <c r="B14" s="5">
        <v>2448</v>
      </c>
      <c r="C14" s="5">
        <v>2768</v>
      </c>
      <c r="D14" s="5">
        <v>2856</v>
      </c>
      <c r="E14" s="5">
        <v>2553</v>
      </c>
      <c r="F14" s="63"/>
    </row>
    <row r="15" spans="1:12" ht="14.1" customHeight="1" x14ac:dyDescent="0.2">
      <c r="A15" s="4" t="s">
        <v>10</v>
      </c>
      <c r="B15" s="5">
        <v>2284</v>
      </c>
      <c r="C15" s="5">
        <v>2302</v>
      </c>
      <c r="D15" s="5">
        <v>2386</v>
      </c>
      <c r="E15" s="5">
        <v>2500</v>
      </c>
      <c r="F15" s="63"/>
    </row>
    <row r="16" spans="1:12" ht="14.1" customHeight="1" x14ac:dyDescent="0.2">
      <c r="A16" s="6" t="s">
        <v>11</v>
      </c>
      <c r="B16" s="5">
        <v>492</v>
      </c>
      <c r="C16" s="5">
        <v>492</v>
      </c>
      <c r="D16" s="5">
        <v>386</v>
      </c>
      <c r="E16" s="5">
        <v>166</v>
      </c>
      <c r="F16" s="63"/>
    </row>
    <row r="17" spans="1:6" ht="14.1" customHeight="1" x14ac:dyDescent="0.2">
      <c r="A17" s="4" t="s">
        <v>12</v>
      </c>
      <c r="B17" s="5">
        <v>15816</v>
      </c>
      <c r="C17" s="5">
        <v>15607</v>
      </c>
      <c r="D17" s="5">
        <v>15891</v>
      </c>
      <c r="E17" s="5">
        <v>15597</v>
      </c>
      <c r="F17" s="63"/>
    </row>
    <row r="18" spans="1:6" ht="14.1" customHeight="1" x14ac:dyDescent="0.2">
      <c r="A18" s="6" t="s">
        <v>13</v>
      </c>
      <c r="B18" s="5">
        <v>1050</v>
      </c>
      <c r="C18" s="5">
        <v>1012</v>
      </c>
      <c r="D18" s="5">
        <v>1026</v>
      </c>
      <c r="E18" s="5">
        <v>818</v>
      </c>
      <c r="F18" s="63"/>
    </row>
    <row r="19" spans="1:6" ht="14.1" customHeight="1" x14ac:dyDescent="0.2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63"/>
    </row>
    <row r="20" spans="1:6" ht="14.1" customHeight="1" x14ac:dyDescent="0.2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63"/>
    </row>
    <row r="21" spans="1:6" ht="14.1" customHeight="1" x14ac:dyDescent="0.2">
      <c r="A21" s="4" t="s">
        <v>16</v>
      </c>
      <c r="B21" s="5">
        <v>0</v>
      </c>
      <c r="C21" s="33">
        <v>0</v>
      </c>
      <c r="D21" s="33">
        <v>0</v>
      </c>
      <c r="E21" s="33">
        <v>0</v>
      </c>
      <c r="F21" s="63"/>
    </row>
    <row r="22" spans="1:6" ht="14.1" customHeight="1" x14ac:dyDescent="0.2">
      <c r="A22" s="4" t="s">
        <v>17</v>
      </c>
      <c r="B22" s="33">
        <v>3404</v>
      </c>
      <c r="C22" s="5">
        <v>3469</v>
      </c>
      <c r="D22" s="5">
        <v>3199</v>
      </c>
      <c r="E22" s="5">
        <v>3096</v>
      </c>
      <c r="F22" s="63"/>
    </row>
    <row r="23" spans="1:6" ht="14.1" customHeight="1" x14ac:dyDescent="0.2">
      <c r="A23" s="4" t="s">
        <v>18</v>
      </c>
      <c r="B23" s="5">
        <v>927</v>
      </c>
      <c r="C23" s="5">
        <v>912</v>
      </c>
      <c r="D23" s="5">
        <v>922</v>
      </c>
      <c r="E23" s="5">
        <v>885</v>
      </c>
      <c r="F23" s="63"/>
    </row>
    <row r="24" spans="1:6" ht="14.1" customHeight="1" x14ac:dyDescent="0.2">
      <c r="A24" s="4" t="s">
        <v>19</v>
      </c>
      <c r="B24" s="5">
        <v>2677</v>
      </c>
      <c r="C24" s="5">
        <v>2926</v>
      </c>
      <c r="D24" s="5">
        <v>2910</v>
      </c>
      <c r="E24" s="5">
        <v>2754</v>
      </c>
      <c r="F24" s="63"/>
    </row>
    <row r="25" spans="1:6" ht="14.1" customHeight="1" x14ac:dyDescent="0.2">
      <c r="A25" s="4" t="s">
        <v>20</v>
      </c>
      <c r="B25" s="5">
        <v>2940</v>
      </c>
      <c r="C25" s="5">
        <v>3207</v>
      </c>
      <c r="D25" s="5">
        <v>3291</v>
      </c>
      <c r="E25" s="5">
        <v>2963</v>
      </c>
      <c r="F25" s="63"/>
    </row>
    <row r="26" spans="1:6" ht="14.1" customHeight="1" x14ac:dyDescent="0.2">
      <c r="A26" s="4" t="s">
        <v>21</v>
      </c>
      <c r="B26" s="5">
        <v>3025</v>
      </c>
      <c r="C26" s="5">
        <v>3103</v>
      </c>
      <c r="D26" s="5">
        <v>3004</v>
      </c>
      <c r="E26" s="5">
        <v>3065</v>
      </c>
      <c r="F26" s="63"/>
    </row>
    <row r="27" spans="1:6" ht="14.1" customHeight="1" x14ac:dyDescent="0.2">
      <c r="A27" s="4" t="s">
        <v>22</v>
      </c>
      <c r="B27" s="5">
        <v>11492</v>
      </c>
      <c r="C27" s="5">
        <v>11587</v>
      </c>
      <c r="D27" s="5">
        <v>11083</v>
      </c>
      <c r="E27" s="5">
        <v>10877</v>
      </c>
      <c r="F27" s="63"/>
    </row>
    <row r="28" spans="1:6" ht="14.1" customHeight="1" x14ac:dyDescent="0.2">
      <c r="A28" s="4" t="s">
        <v>23</v>
      </c>
      <c r="B28" s="5">
        <v>4642</v>
      </c>
      <c r="C28" s="5">
        <v>4772</v>
      </c>
      <c r="D28" s="5">
        <v>4549</v>
      </c>
      <c r="E28" s="5">
        <v>4289</v>
      </c>
      <c r="F28" s="63"/>
    </row>
    <row r="29" spans="1:6" ht="14.1" customHeight="1" x14ac:dyDescent="0.2">
      <c r="A29" s="4" t="s">
        <v>24</v>
      </c>
      <c r="B29" s="5">
        <v>582</v>
      </c>
      <c r="C29" s="5">
        <v>610</v>
      </c>
      <c r="D29" s="5">
        <v>586</v>
      </c>
      <c r="E29" s="5">
        <v>603</v>
      </c>
      <c r="F29" s="63"/>
    </row>
    <row r="30" spans="1:6" ht="14.1" customHeight="1" x14ac:dyDescent="0.2">
      <c r="A30" s="4" t="s">
        <v>25</v>
      </c>
      <c r="B30" s="5">
        <v>532</v>
      </c>
      <c r="C30" s="5">
        <v>542</v>
      </c>
      <c r="D30" s="5">
        <v>530</v>
      </c>
      <c r="E30" s="5">
        <v>622</v>
      </c>
      <c r="F30" s="63"/>
    </row>
    <row r="31" spans="1:6" ht="14.1" customHeight="1" x14ac:dyDescent="0.2">
      <c r="A31" s="4" t="s">
        <v>26</v>
      </c>
      <c r="B31" s="5">
        <v>48</v>
      </c>
      <c r="C31" s="5">
        <v>54</v>
      </c>
      <c r="D31" s="5">
        <v>63</v>
      </c>
      <c r="E31" s="5">
        <v>69</v>
      </c>
      <c r="F31" s="63"/>
    </row>
    <row r="32" spans="1:6" ht="14.1" customHeight="1" x14ac:dyDescent="0.2">
      <c r="A32" s="28" t="s">
        <v>27</v>
      </c>
      <c r="B32" s="5">
        <v>3832</v>
      </c>
      <c r="C32" s="5">
        <v>4199</v>
      </c>
      <c r="D32" s="5">
        <v>4218</v>
      </c>
      <c r="E32" s="5">
        <v>4206</v>
      </c>
      <c r="F32" s="63"/>
    </row>
    <row r="33" spans="1:13" ht="12.75" customHeight="1" x14ac:dyDescent="0.2">
      <c r="A33" s="84" t="s">
        <v>34</v>
      </c>
      <c r="B33" s="80">
        <f>SUM(B6:B7)+SUM(B10:B22)</f>
        <v>154304</v>
      </c>
      <c r="C33" s="80">
        <f>SUM(C6:C7)+SUM(C10:C21)</f>
        <v>150477</v>
      </c>
      <c r="D33" s="80">
        <f>SUM(D6:D7)+SUM(D10:D21)</f>
        <v>150952</v>
      </c>
      <c r="E33" s="80">
        <f>SUM(E6:E7)+SUM(E10:E21)</f>
        <v>149955</v>
      </c>
    </row>
    <row r="34" spans="1:13" ht="12.75" customHeight="1" x14ac:dyDescent="0.2">
      <c r="A34" s="83"/>
      <c r="B34" s="79"/>
      <c r="C34" s="79"/>
      <c r="D34" s="79"/>
      <c r="E34" s="79"/>
    </row>
    <row r="35" spans="1:13" ht="14.1" customHeight="1" x14ac:dyDescent="0.2">
      <c r="A35" s="4" t="s">
        <v>29</v>
      </c>
      <c r="B35" s="7">
        <f>B22+B23+B24+B25+B31+B8</f>
        <v>26675</v>
      </c>
      <c r="C35" s="7">
        <f>C8+SUM(C22:C25)+C31</f>
        <v>27195</v>
      </c>
      <c r="D35" s="7">
        <f>D8+SUM(D22:D25)+D31</f>
        <v>27356</v>
      </c>
      <c r="E35" s="7">
        <f>E8+SUM(E22:E25)+E31</f>
        <v>26182</v>
      </c>
    </row>
    <row r="36" spans="1:13" ht="14.1" customHeight="1" x14ac:dyDescent="0.2">
      <c r="A36" s="4" t="s">
        <v>30</v>
      </c>
      <c r="B36" s="7">
        <f>B32+B26+B27+B28+B29+B9</f>
        <v>36581</v>
      </c>
      <c r="C36" s="7">
        <f>C9+SUM(C26:C30)+C32</f>
        <v>37961</v>
      </c>
      <c r="D36" s="7">
        <f t="shared" ref="D36" si="0">D9+SUM(D26:D30)+D32</f>
        <v>36354</v>
      </c>
      <c r="E36" s="7">
        <f>E9+SUM(E26:E30)+E32</f>
        <v>35860</v>
      </c>
    </row>
    <row r="37" spans="1:13" ht="12.75" customHeight="1" x14ac:dyDescent="0.2">
      <c r="A37" s="83" t="s">
        <v>33</v>
      </c>
      <c r="B37" s="79">
        <f t="shared" ref="B37:C37" si="1">SUM(B33:B36)</f>
        <v>217560</v>
      </c>
      <c r="C37" s="79">
        <f t="shared" si="1"/>
        <v>215633</v>
      </c>
      <c r="D37" s="79">
        <f t="shared" ref="D37:E37" si="2">SUM(D33:D36)</f>
        <v>214662</v>
      </c>
      <c r="E37" s="79">
        <f t="shared" si="2"/>
        <v>211997</v>
      </c>
    </row>
    <row r="38" spans="1:13" ht="12.75" customHeight="1" x14ac:dyDescent="0.2">
      <c r="A38" s="83"/>
      <c r="B38" s="79"/>
      <c r="C38" s="79"/>
      <c r="D38" s="79"/>
      <c r="E38" s="79"/>
    </row>
    <row r="39" spans="1:13" ht="9.75" customHeight="1" x14ac:dyDescent="0.2">
      <c r="A39" s="1"/>
    </row>
    <row r="40" spans="1:13" ht="12" customHeight="1" x14ac:dyDescent="0.2">
      <c r="A40" s="1" t="s">
        <v>31</v>
      </c>
    </row>
    <row r="43" spans="1:13" ht="12" customHeight="1" x14ac:dyDescent="0.2">
      <c r="M43" s="3"/>
    </row>
    <row r="44" spans="1:13" ht="12" customHeight="1" x14ac:dyDescent="0.2">
      <c r="M44" s="3"/>
    </row>
    <row r="45" spans="1:13" ht="12" customHeight="1" x14ac:dyDescent="0.2">
      <c r="M45" s="3"/>
    </row>
    <row r="46" spans="1:13" ht="12" customHeight="1" x14ac:dyDescent="0.2">
      <c r="M46" s="3"/>
    </row>
    <row r="47" spans="1:13" ht="12" customHeight="1" x14ac:dyDescent="0.2">
      <c r="M47" s="3"/>
    </row>
    <row r="48" spans="1:13" ht="12" customHeight="1" x14ac:dyDescent="0.2">
      <c r="M48" s="3"/>
    </row>
    <row r="49" spans="13:13" ht="12" customHeight="1" x14ac:dyDescent="0.2">
      <c r="M49" s="3"/>
    </row>
    <row r="50" spans="13:13" ht="12" customHeight="1" x14ac:dyDescent="0.2">
      <c r="M50" s="3"/>
    </row>
  </sheetData>
  <mergeCells count="17">
    <mergeCell ref="E37:E38"/>
    <mergeCell ref="A37:A38"/>
    <mergeCell ref="B37:B38"/>
    <mergeCell ref="C37:C38"/>
    <mergeCell ref="D37:D38"/>
    <mergeCell ref="A1:L1"/>
    <mergeCell ref="A2:L2"/>
    <mergeCell ref="A4:A5"/>
    <mergeCell ref="B4:B5"/>
    <mergeCell ref="A33:A34"/>
    <mergeCell ref="B33:B34"/>
    <mergeCell ref="C4:C5"/>
    <mergeCell ref="C33:C34"/>
    <mergeCell ref="D4:D5"/>
    <mergeCell ref="D33:D34"/>
    <mergeCell ref="E4:E5"/>
    <mergeCell ref="E33:E34"/>
  </mergeCells>
  <pageMargins left="0.55118110236220474" right="0.35433070866141736" top="0.59055118110236227" bottom="0.59055118110236227" header="0.31496062992125984" footer="0.31496062992125984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XFD1048576"/>
    </sheetView>
  </sheetViews>
  <sheetFormatPr defaultRowHeight="12.75" x14ac:dyDescent="0.2"/>
  <cols>
    <col min="1" max="1" width="19.5703125" style="51" customWidth="1"/>
    <col min="2" max="4" width="11.140625" style="51" customWidth="1"/>
    <col min="5" max="5" width="1.28515625" style="51" customWidth="1"/>
    <col min="6" max="8" width="11.28515625" style="51" customWidth="1"/>
    <col min="9" max="9" width="1.28515625" style="51" customWidth="1"/>
    <col min="10" max="12" width="11.42578125" style="51" customWidth="1"/>
    <col min="13" max="13" width="1.28515625" style="51" customWidth="1"/>
    <col min="14" max="16384" width="9.140625" style="51"/>
  </cols>
  <sheetData>
    <row r="1" spans="1:14" s="21" customFormat="1" ht="13.15" customHeight="1" x14ac:dyDescent="0.2">
      <c r="A1" s="109" t="s">
        <v>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s="21" customFormat="1" ht="13.15" customHeight="1" x14ac:dyDescent="0.2">
      <c r="A2" s="110" t="s">
        <v>74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4" spans="1:14" ht="12.6" customHeight="1" x14ac:dyDescent="0.2">
      <c r="A4" s="90" t="s">
        <v>0</v>
      </c>
      <c r="B4" s="90" t="s">
        <v>35</v>
      </c>
      <c r="C4" s="90"/>
      <c r="D4" s="90"/>
      <c r="E4" s="62"/>
      <c r="F4" s="90" t="s">
        <v>36</v>
      </c>
      <c r="G4" s="90"/>
      <c r="H4" s="90"/>
      <c r="I4" s="62"/>
      <c r="J4" s="90" t="s">
        <v>37</v>
      </c>
      <c r="K4" s="90"/>
      <c r="L4" s="90"/>
      <c r="M4" s="62"/>
    </row>
    <row r="5" spans="1:14" ht="12.6" customHeight="1" x14ac:dyDescent="0.2">
      <c r="A5" s="90"/>
      <c r="B5" s="111"/>
      <c r="C5" s="111"/>
      <c r="D5" s="111"/>
      <c r="E5" s="62"/>
      <c r="F5" s="111"/>
      <c r="G5" s="111"/>
      <c r="H5" s="111"/>
      <c r="I5" s="62"/>
      <c r="J5" s="111"/>
      <c r="K5" s="111"/>
      <c r="L5" s="111"/>
      <c r="M5" s="62"/>
    </row>
    <row r="6" spans="1:14" ht="15" customHeight="1" x14ac:dyDescent="0.2">
      <c r="A6" s="90"/>
      <c r="B6" s="89" t="s">
        <v>43</v>
      </c>
      <c r="C6" s="89" t="s">
        <v>44</v>
      </c>
      <c r="D6" s="89" t="s">
        <v>41</v>
      </c>
      <c r="E6" s="61"/>
      <c r="F6" s="89" t="s">
        <v>43</v>
      </c>
      <c r="G6" s="89" t="s">
        <v>44</v>
      </c>
      <c r="H6" s="89" t="s">
        <v>41</v>
      </c>
      <c r="I6" s="61"/>
      <c r="J6" s="89" t="s">
        <v>43</v>
      </c>
      <c r="K6" s="89" t="s">
        <v>44</v>
      </c>
      <c r="L6" s="89" t="s">
        <v>41</v>
      </c>
      <c r="M6" s="61"/>
    </row>
    <row r="7" spans="1:14" ht="15" customHeight="1" x14ac:dyDescent="0.2">
      <c r="A7" s="90"/>
      <c r="B7" s="90"/>
      <c r="C7" s="90"/>
      <c r="D7" s="90"/>
      <c r="E7" s="61"/>
      <c r="F7" s="90"/>
      <c r="G7" s="90"/>
      <c r="H7" s="90"/>
      <c r="I7" s="61"/>
      <c r="J7" s="90"/>
      <c r="K7" s="90"/>
      <c r="L7" s="90"/>
      <c r="M7" s="61"/>
    </row>
    <row r="8" spans="1:14" ht="15" customHeight="1" x14ac:dyDescent="0.2">
      <c r="A8" s="90"/>
      <c r="B8" s="90"/>
      <c r="C8" s="90"/>
      <c r="D8" s="90"/>
      <c r="E8" s="61"/>
      <c r="F8" s="90"/>
      <c r="G8" s="90"/>
      <c r="H8" s="90"/>
      <c r="I8" s="61"/>
      <c r="J8" s="90"/>
      <c r="K8" s="90"/>
      <c r="L8" s="90"/>
      <c r="M8" s="61"/>
    </row>
    <row r="9" spans="1:14" ht="14.1" customHeight="1" x14ac:dyDescent="0.2">
      <c r="A9" s="60" t="s">
        <v>1</v>
      </c>
      <c r="B9" s="76">
        <v>28063</v>
      </c>
      <c r="C9" s="76">
        <v>621</v>
      </c>
      <c r="D9" s="73">
        <f>C9+B9</f>
        <v>28684</v>
      </c>
      <c r="E9" s="73"/>
      <c r="F9" s="76">
        <v>59483</v>
      </c>
      <c r="G9" s="76">
        <v>247</v>
      </c>
      <c r="H9" s="73">
        <f>G9+F9</f>
        <v>59730</v>
      </c>
      <c r="I9" s="73"/>
      <c r="J9" s="54">
        <v>87546</v>
      </c>
      <c r="K9" s="74">
        <v>868</v>
      </c>
      <c r="L9" s="54">
        <f>K9+J9</f>
        <v>88414</v>
      </c>
      <c r="M9" s="54"/>
    </row>
    <row r="10" spans="1:14" ht="14.1" customHeight="1" x14ac:dyDescent="0.2">
      <c r="A10" s="60" t="s">
        <v>2</v>
      </c>
      <c r="B10" s="76">
        <v>10493</v>
      </c>
      <c r="C10" s="73">
        <v>0</v>
      </c>
      <c r="D10" s="73">
        <f t="shared" ref="D10:D14" si="0">C10+B10</f>
        <v>10493</v>
      </c>
      <c r="E10" s="73"/>
      <c r="F10" s="76">
        <v>6081</v>
      </c>
      <c r="G10" s="73">
        <v>0</v>
      </c>
      <c r="H10" s="73">
        <f t="shared" ref="H10:H35" si="1">G10+F10</f>
        <v>6081</v>
      </c>
      <c r="I10" s="73"/>
      <c r="J10" s="54">
        <v>16574</v>
      </c>
      <c r="K10" s="74">
        <v>0</v>
      </c>
      <c r="L10" s="54">
        <f t="shared" ref="L10:L35" si="2">K10+J10</f>
        <v>16574</v>
      </c>
      <c r="M10" s="54"/>
    </row>
    <row r="11" spans="1:14" ht="14.1" customHeight="1" x14ac:dyDescent="0.2">
      <c r="A11" s="60" t="s">
        <v>3</v>
      </c>
      <c r="B11" s="76">
        <v>12406</v>
      </c>
      <c r="C11" s="76">
        <v>791</v>
      </c>
      <c r="D11" s="73">
        <f t="shared" si="0"/>
        <v>13197</v>
      </c>
      <c r="E11" s="73"/>
      <c r="F11" s="76">
        <v>3482</v>
      </c>
      <c r="G11" s="73">
        <v>0</v>
      </c>
      <c r="H11" s="73">
        <f t="shared" si="1"/>
        <v>3482</v>
      </c>
      <c r="I11" s="73"/>
      <c r="J11" s="54">
        <v>15888</v>
      </c>
      <c r="K11" s="74">
        <v>791</v>
      </c>
      <c r="L11" s="54">
        <f t="shared" si="2"/>
        <v>16679</v>
      </c>
      <c r="M11" s="54"/>
      <c r="N11" s="77"/>
    </row>
    <row r="12" spans="1:14" ht="14.1" customHeight="1" x14ac:dyDescent="0.2">
      <c r="A12" s="60" t="s">
        <v>4</v>
      </c>
      <c r="B12" s="76">
        <v>11219</v>
      </c>
      <c r="C12" s="76">
        <v>696</v>
      </c>
      <c r="D12" s="73">
        <f t="shared" si="0"/>
        <v>11915</v>
      </c>
      <c r="E12" s="73"/>
      <c r="F12" s="76">
        <v>1040</v>
      </c>
      <c r="G12" s="73">
        <v>53</v>
      </c>
      <c r="H12" s="73">
        <f t="shared" si="1"/>
        <v>1093</v>
      </c>
      <c r="I12" s="73"/>
      <c r="J12" s="54">
        <v>12259</v>
      </c>
      <c r="K12" s="74">
        <v>749</v>
      </c>
      <c r="L12" s="54">
        <f t="shared" si="2"/>
        <v>13008</v>
      </c>
      <c r="M12" s="54"/>
    </row>
    <row r="13" spans="1:14" ht="14.1" customHeight="1" x14ac:dyDescent="0.2">
      <c r="A13" s="60" t="s">
        <v>5</v>
      </c>
      <c r="B13" s="76">
        <v>5309</v>
      </c>
      <c r="C13" s="73">
        <v>0</v>
      </c>
      <c r="D13" s="73">
        <f t="shared" si="0"/>
        <v>5309</v>
      </c>
      <c r="E13" s="73"/>
      <c r="F13" s="76">
        <v>388</v>
      </c>
      <c r="G13" s="73">
        <v>0</v>
      </c>
      <c r="H13" s="73">
        <f t="shared" si="1"/>
        <v>388</v>
      </c>
      <c r="I13" s="73"/>
      <c r="J13" s="54">
        <v>5697</v>
      </c>
      <c r="K13" s="74">
        <v>0</v>
      </c>
      <c r="L13" s="54">
        <f t="shared" si="2"/>
        <v>5697</v>
      </c>
      <c r="M13" s="54"/>
    </row>
    <row r="14" spans="1:14" ht="14.1" customHeight="1" x14ac:dyDescent="0.2">
      <c r="A14" s="56" t="s">
        <v>6</v>
      </c>
      <c r="B14" s="76">
        <v>6006</v>
      </c>
      <c r="C14" s="73">
        <v>3695</v>
      </c>
      <c r="D14" s="73">
        <f t="shared" si="0"/>
        <v>9701</v>
      </c>
      <c r="E14" s="73"/>
      <c r="F14" s="76">
        <v>418</v>
      </c>
      <c r="G14" s="73">
        <v>416</v>
      </c>
      <c r="H14" s="73">
        <f t="shared" si="1"/>
        <v>834</v>
      </c>
      <c r="I14" s="73"/>
      <c r="J14" s="54">
        <f>F14+B14</f>
        <v>6424</v>
      </c>
      <c r="K14" s="74">
        <f>G14+C14</f>
        <v>4111</v>
      </c>
      <c r="L14" s="54">
        <f>K14+J14</f>
        <v>10535</v>
      </c>
      <c r="M14" s="54"/>
    </row>
    <row r="15" spans="1:14" ht="14.1" customHeight="1" x14ac:dyDescent="0.2">
      <c r="A15" s="60" t="s">
        <v>7</v>
      </c>
      <c r="B15" s="76">
        <v>6022</v>
      </c>
      <c r="C15" s="76">
        <v>687</v>
      </c>
      <c r="D15" s="73">
        <f>C15+B15</f>
        <v>6709</v>
      </c>
      <c r="E15" s="73"/>
      <c r="F15" s="76">
        <v>0</v>
      </c>
      <c r="G15" s="73">
        <v>0</v>
      </c>
      <c r="H15" s="73">
        <f t="shared" si="1"/>
        <v>0</v>
      </c>
      <c r="I15" s="73"/>
      <c r="J15" s="54">
        <v>6022</v>
      </c>
      <c r="K15" s="74">
        <v>687</v>
      </c>
      <c r="L15" s="54">
        <f t="shared" si="2"/>
        <v>6709</v>
      </c>
      <c r="M15" s="54"/>
    </row>
    <row r="16" spans="1:14" ht="14.1" customHeight="1" x14ac:dyDescent="0.2">
      <c r="A16" s="60" t="s">
        <v>8</v>
      </c>
      <c r="B16" s="78">
        <v>391</v>
      </c>
      <c r="C16" s="73">
        <v>0</v>
      </c>
      <c r="D16" s="73">
        <f t="shared" ref="D16:D35" si="3">C16+B16</f>
        <v>391</v>
      </c>
      <c r="E16" s="73"/>
      <c r="F16" s="76">
        <v>490</v>
      </c>
      <c r="G16" s="73">
        <v>0</v>
      </c>
      <c r="H16" s="73">
        <f t="shared" si="1"/>
        <v>490</v>
      </c>
      <c r="I16" s="73"/>
      <c r="J16" s="54">
        <v>881</v>
      </c>
      <c r="K16" s="74">
        <v>0</v>
      </c>
      <c r="L16" s="54">
        <f t="shared" si="2"/>
        <v>881</v>
      </c>
      <c r="M16" s="54"/>
    </row>
    <row r="17" spans="1:13" ht="14.1" customHeight="1" x14ac:dyDescent="0.2">
      <c r="A17" s="60" t="s">
        <v>9</v>
      </c>
      <c r="B17" s="76">
        <v>2440</v>
      </c>
      <c r="C17" s="73">
        <v>0</v>
      </c>
      <c r="D17" s="73">
        <f t="shared" si="3"/>
        <v>2440</v>
      </c>
      <c r="E17" s="73"/>
      <c r="F17" s="73">
        <v>8</v>
      </c>
      <c r="G17" s="73">
        <v>0</v>
      </c>
      <c r="H17" s="73">
        <f t="shared" si="1"/>
        <v>8</v>
      </c>
      <c r="I17" s="73"/>
      <c r="J17" s="54">
        <v>2448</v>
      </c>
      <c r="K17" s="74">
        <v>0</v>
      </c>
      <c r="L17" s="54">
        <f t="shared" si="2"/>
        <v>2448</v>
      </c>
      <c r="M17" s="54"/>
    </row>
    <row r="18" spans="1:13" ht="14.1" customHeight="1" x14ac:dyDescent="0.2">
      <c r="A18" s="60" t="s">
        <v>10</v>
      </c>
      <c r="B18" s="76">
        <v>2284</v>
      </c>
      <c r="C18" s="73">
        <v>0</v>
      </c>
      <c r="D18" s="73">
        <f t="shared" si="3"/>
        <v>2284</v>
      </c>
      <c r="E18" s="73"/>
      <c r="F18" s="73">
        <v>0</v>
      </c>
      <c r="G18" s="73">
        <v>0</v>
      </c>
      <c r="H18" s="73">
        <f t="shared" si="1"/>
        <v>0</v>
      </c>
      <c r="I18" s="73"/>
      <c r="J18" s="54">
        <v>2284</v>
      </c>
      <c r="K18" s="74">
        <v>0</v>
      </c>
      <c r="L18" s="54">
        <f t="shared" si="2"/>
        <v>2284</v>
      </c>
      <c r="M18" s="54"/>
    </row>
    <row r="19" spans="1:13" ht="14.1" customHeight="1" x14ac:dyDescent="0.2">
      <c r="A19" s="53" t="s">
        <v>11</v>
      </c>
      <c r="B19" s="73">
        <v>322</v>
      </c>
      <c r="C19" s="73">
        <v>0</v>
      </c>
      <c r="D19" s="73">
        <f t="shared" si="3"/>
        <v>322</v>
      </c>
      <c r="E19" s="73"/>
      <c r="F19" s="76">
        <v>170</v>
      </c>
      <c r="G19" s="73">
        <v>0</v>
      </c>
      <c r="H19" s="73">
        <f t="shared" si="1"/>
        <v>170</v>
      </c>
      <c r="I19" s="73"/>
      <c r="J19" s="54">
        <v>492</v>
      </c>
      <c r="K19" s="74">
        <v>0</v>
      </c>
      <c r="L19" s="54">
        <f t="shared" si="2"/>
        <v>492</v>
      </c>
      <c r="M19" s="54"/>
    </row>
    <row r="20" spans="1:13" ht="14.1" customHeight="1" x14ac:dyDescent="0.2">
      <c r="A20" s="60" t="s">
        <v>12</v>
      </c>
      <c r="B20" s="76">
        <v>13606</v>
      </c>
      <c r="C20" s="73">
        <v>0</v>
      </c>
      <c r="D20" s="73">
        <f t="shared" si="3"/>
        <v>13606</v>
      </c>
      <c r="E20" s="73"/>
      <c r="F20" s="76">
        <v>2211</v>
      </c>
      <c r="G20" s="73">
        <v>0</v>
      </c>
      <c r="H20" s="73">
        <f t="shared" si="1"/>
        <v>2211</v>
      </c>
      <c r="I20" s="73"/>
      <c r="J20" s="54">
        <v>15817</v>
      </c>
      <c r="K20" s="74">
        <v>0</v>
      </c>
      <c r="L20" s="54">
        <f t="shared" si="2"/>
        <v>15817</v>
      </c>
      <c r="M20" s="54"/>
    </row>
    <row r="21" spans="1:13" ht="14.1" customHeight="1" x14ac:dyDescent="0.2">
      <c r="A21" s="53" t="s">
        <v>13</v>
      </c>
      <c r="B21" s="76">
        <v>858</v>
      </c>
      <c r="C21" s="73">
        <v>0</v>
      </c>
      <c r="D21" s="73">
        <f t="shared" si="3"/>
        <v>858</v>
      </c>
      <c r="E21" s="73"/>
      <c r="F21" s="76">
        <v>192</v>
      </c>
      <c r="G21" s="73">
        <v>0</v>
      </c>
      <c r="H21" s="73">
        <f t="shared" si="1"/>
        <v>192</v>
      </c>
      <c r="I21" s="73"/>
      <c r="J21" s="54">
        <v>1050</v>
      </c>
      <c r="K21" s="74">
        <v>0</v>
      </c>
      <c r="L21" s="54">
        <f t="shared" si="2"/>
        <v>1050</v>
      </c>
      <c r="M21" s="54"/>
    </row>
    <row r="22" spans="1:13" ht="14.1" customHeight="1" x14ac:dyDescent="0.2">
      <c r="A22" s="60" t="s">
        <v>14</v>
      </c>
      <c r="B22" s="76">
        <v>0</v>
      </c>
      <c r="C22" s="73">
        <v>0</v>
      </c>
      <c r="D22" s="73">
        <f t="shared" si="3"/>
        <v>0</v>
      </c>
      <c r="E22" s="73"/>
      <c r="F22" s="76">
        <v>0</v>
      </c>
      <c r="G22" s="73">
        <v>0</v>
      </c>
      <c r="H22" s="73">
        <f t="shared" si="1"/>
        <v>0</v>
      </c>
      <c r="I22" s="73"/>
      <c r="J22" s="54">
        <v>0</v>
      </c>
      <c r="K22" s="74">
        <v>0</v>
      </c>
      <c r="L22" s="54">
        <f t="shared" si="2"/>
        <v>0</v>
      </c>
      <c r="M22" s="54"/>
    </row>
    <row r="23" spans="1:13" ht="14.1" customHeight="1" x14ac:dyDescent="0.2">
      <c r="A23" s="60" t="s">
        <v>15</v>
      </c>
      <c r="B23" s="76">
        <v>0</v>
      </c>
      <c r="C23" s="73">
        <v>0</v>
      </c>
      <c r="D23" s="73">
        <f t="shared" si="3"/>
        <v>0</v>
      </c>
      <c r="E23" s="73"/>
      <c r="F23" s="73">
        <v>0</v>
      </c>
      <c r="G23" s="73">
        <v>0</v>
      </c>
      <c r="H23" s="73">
        <f t="shared" si="1"/>
        <v>0</v>
      </c>
      <c r="I23" s="73"/>
      <c r="J23" s="54">
        <v>0</v>
      </c>
      <c r="K23" s="74">
        <v>0</v>
      </c>
      <c r="L23" s="54">
        <f t="shared" si="2"/>
        <v>0</v>
      </c>
      <c r="M23" s="54"/>
    </row>
    <row r="24" spans="1:13" ht="14.1" customHeight="1" x14ac:dyDescent="0.2">
      <c r="A24" s="60" t="s">
        <v>16</v>
      </c>
      <c r="B24" s="76">
        <v>0</v>
      </c>
      <c r="C24" s="73">
        <v>0</v>
      </c>
      <c r="D24" s="73">
        <f t="shared" si="3"/>
        <v>0</v>
      </c>
      <c r="E24" s="73"/>
      <c r="F24" s="73">
        <v>0</v>
      </c>
      <c r="G24" s="73">
        <v>0</v>
      </c>
      <c r="H24" s="73">
        <f t="shared" si="1"/>
        <v>0</v>
      </c>
      <c r="I24" s="73"/>
      <c r="J24" s="54">
        <v>0</v>
      </c>
      <c r="K24" s="74">
        <v>0</v>
      </c>
      <c r="L24" s="54">
        <f t="shared" si="2"/>
        <v>0</v>
      </c>
      <c r="M24" s="54"/>
    </row>
    <row r="25" spans="1:13" ht="14.1" customHeight="1" x14ac:dyDescent="0.2">
      <c r="A25" s="60" t="s">
        <v>17</v>
      </c>
      <c r="B25" s="76">
        <v>2653</v>
      </c>
      <c r="C25" s="76">
        <v>633</v>
      </c>
      <c r="D25" s="73">
        <f t="shared" si="3"/>
        <v>3286</v>
      </c>
      <c r="E25" s="73"/>
      <c r="F25" s="76">
        <v>99</v>
      </c>
      <c r="G25" s="73">
        <v>16</v>
      </c>
      <c r="H25" s="73">
        <f t="shared" si="1"/>
        <v>115</v>
      </c>
      <c r="I25" s="73"/>
      <c r="J25" s="54">
        <v>2752</v>
      </c>
      <c r="K25" s="74">
        <v>649</v>
      </c>
      <c r="L25" s="54">
        <f t="shared" si="2"/>
        <v>3401</v>
      </c>
      <c r="M25" s="54"/>
    </row>
    <row r="26" spans="1:13" ht="14.1" customHeight="1" x14ac:dyDescent="0.2">
      <c r="A26" s="60" t="s">
        <v>18</v>
      </c>
      <c r="B26" s="76">
        <v>899</v>
      </c>
      <c r="C26" s="73">
        <v>28</v>
      </c>
      <c r="D26" s="73">
        <f t="shared" si="3"/>
        <v>927</v>
      </c>
      <c r="E26" s="73"/>
      <c r="F26" s="73">
        <v>0</v>
      </c>
      <c r="G26" s="73">
        <v>0</v>
      </c>
      <c r="H26" s="73">
        <f t="shared" si="1"/>
        <v>0</v>
      </c>
      <c r="I26" s="73"/>
      <c r="J26" s="54">
        <v>899</v>
      </c>
      <c r="K26" s="74">
        <v>28</v>
      </c>
      <c r="L26" s="54">
        <f t="shared" si="2"/>
        <v>927</v>
      </c>
      <c r="M26" s="54"/>
    </row>
    <row r="27" spans="1:13" ht="14.1" customHeight="1" x14ac:dyDescent="0.2">
      <c r="A27" s="60" t="s">
        <v>19</v>
      </c>
      <c r="B27" s="76">
        <v>2540</v>
      </c>
      <c r="C27" s="76">
        <v>133</v>
      </c>
      <c r="D27" s="73">
        <f t="shared" si="3"/>
        <v>2673</v>
      </c>
      <c r="E27" s="73"/>
      <c r="F27" s="73">
        <v>0</v>
      </c>
      <c r="G27" s="76">
        <v>4</v>
      </c>
      <c r="H27" s="73">
        <f t="shared" si="1"/>
        <v>4</v>
      </c>
      <c r="I27" s="73"/>
      <c r="J27" s="54">
        <v>2540</v>
      </c>
      <c r="K27" s="74">
        <v>137</v>
      </c>
      <c r="L27" s="54">
        <f t="shared" si="2"/>
        <v>2677</v>
      </c>
      <c r="M27" s="54"/>
    </row>
    <row r="28" spans="1:13" ht="14.1" customHeight="1" x14ac:dyDescent="0.2">
      <c r="A28" s="60" t="s">
        <v>20</v>
      </c>
      <c r="B28" s="76">
        <v>2725</v>
      </c>
      <c r="C28" s="73">
        <v>34</v>
      </c>
      <c r="D28" s="73">
        <f t="shared" si="3"/>
        <v>2759</v>
      </c>
      <c r="E28" s="73"/>
      <c r="F28" s="76">
        <v>178</v>
      </c>
      <c r="G28" s="73">
        <v>3</v>
      </c>
      <c r="H28" s="73">
        <f t="shared" si="1"/>
        <v>181</v>
      </c>
      <c r="I28" s="73"/>
      <c r="J28" s="54">
        <v>2903</v>
      </c>
      <c r="K28" s="74">
        <v>37</v>
      </c>
      <c r="L28" s="54">
        <f t="shared" si="2"/>
        <v>2940</v>
      </c>
      <c r="M28" s="54"/>
    </row>
    <row r="29" spans="1:13" ht="14.1" customHeight="1" x14ac:dyDescent="0.2">
      <c r="A29" s="60" t="s">
        <v>21</v>
      </c>
      <c r="B29" s="76">
        <v>2731</v>
      </c>
      <c r="C29" s="76">
        <v>291</v>
      </c>
      <c r="D29" s="73">
        <f t="shared" si="3"/>
        <v>3022</v>
      </c>
      <c r="E29" s="73"/>
      <c r="F29" s="73">
        <v>0</v>
      </c>
      <c r="G29" s="76">
        <v>3</v>
      </c>
      <c r="H29" s="73">
        <f t="shared" si="1"/>
        <v>3</v>
      </c>
      <c r="I29" s="73"/>
      <c r="J29" s="54">
        <v>2731</v>
      </c>
      <c r="K29" s="74">
        <v>294</v>
      </c>
      <c r="L29" s="54">
        <f t="shared" si="2"/>
        <v>3025</v>
      </c>
      <c r="M29" s="54"/>
    </row>
    <row r="30" spans="1:13" ht="14.1" customHeight="1" x14ac:dyDescent="0.2">
      <c r="A30" s="60" t="s">
        <v>22</v>
      </c>
      <c r="B30" s="76">
        <v>8694</v>
      </c>
      <c r="C30" s="76">
        <v>2512</v>
      </c>
      <c r="D30" s="73">
        <f t="shared" si="3"/>
        <v>11206</v>
      </c>
      <c r="E30" s="73"/>
      <c r="F30" s="76">
        <v>286</v>
      </c>
      <c r="G30" s="73">
        <v>0</v>
      </c>
      <c r="H30" s="73">
        <f t="shared" si="1"/>
        <v>286</v>
      </c>
      <c r="I30" s="73"/>
      <c r="J30" s="54">
        <v>8980</v>
      </c>
      <c r="K30" s="74">
        <v>2512</v>
      </c>
      <c r="L30" s="54">
        <f t="shared" si="2"/>
        <v>11492</v>
      </c>
      <c r="M30" s="54"/>
    </row>
    <row r="31" spans="1:13" ht="14.1" customHeight="1" x14ac:dyDescent="0.2">
      <c r="A31" s="60" t="s">
        <v>23</v>
      </c>
      <c r="B31" s="76">
        <v>4640</v>
      </c>
      <c r="C31" s="73">
        <v>0</v>
      </c>
      <c r="D31" s="73">
        <f t="shared" si="3"/>
        <v>4640</v>
      </c>
      <c r="E31" s="73"/>
      <c r="F31" s="73">
        <v>0</v>
      </c>
      <c r="G31" s="73">
        <v>1</v>
      </c>
      <c r="H31" s="73">
        <f t="shared" si="1"/>
        <v>1</v>
      </c>
      <c r="I31" s="73"/>
      <c r="J31" s="54">
        <v>4640</v>
      </c>
      <c r="K31" s="74">
        <v>1</v>
      </c>
      <c r="L31" s="54">
        <f t="shared" si="2"/>
        <v>4641</v>
      </c>
      <c r="M31" s="54"/>
    </row>
    <row r="32" spans="1:13" ht="14.1" customHeight="1" x14ac:dyDescent="0.2">
      <c r="A32" s="60" t="s">
        <v>24</v>
      </c>
      <c r="B32" s="76">
        <v>582</v>
      </c>
      <c r="C32" s="73">
        <v>0</v>
      </c>
      <c r="D32" s="73">
        <f t="shared" si="3"/>
        <v>582</v>
      </c>
      <c r="E32" s="73"/>
      <c r="F32" s="73">
        <v>0</v>
      </c>
      <c r="G32" s="73">
        <v>0</v>
      </c>
      <c r="H32" s="73">
        <f t="shared" si="1"/>
        <v>0</v>
      </c>
      <c r="I32" s="73"/>
      <c r="J32" s="54">
        <v>582</v>
      </c>
      <c r="K32" s="74">
        <v>0</v>
      </c>
      <c r="L32" s="54">
        <f t="shared" si="2"/>
        <v>582</v>
      </c>
      <c r="M32" s="54"/>
    </row>
    <row r="33" spans="1:13" ht="14.1" customHeight="1" x14ac:dyDescent="0.2">
      <c r="A33" s="60" t="s">
        <v>25</v>
      </c>
      <c r="B33" s="76">
        <v>532</v>
      </c>
      <c r="C33" s="73">
        <v>0</v>
      </c>
      <c r="D33" s="73">
        <f t="shared" si="3"/>
        <v>532</v>
      </c>
      <c r="E33" s="73"/>
      <c r="F33" s="73">
        <v>0</v>
      </c>
      <c r="G33" s="73">
        <v>0</v>
      </c>
      <c r="H33" s="73">
        <f t="shared" si="1"/>
        <v>0</v>
      </c>
      <c r="I33" s="73"/>
      <c r="J33" s="54">
        <v>532</v>
      </c>
      <c r="K33" s="74">
        <v>0</v>
      </c>
      <c r="L33" s="54">
        <f t="shared" si="2"/>
        <v>532</v>
      </c>
      <c r="M33" s="54"/>
    </row>
    <row r="34" spans="1:13" ht="14.1" customHeight="1" x14ac:dyDescent="0.2">
      <c r="A34" s="60" t="s">
        <v>26</v>
      </c>
      <c r="B34" s="76">
        <v>52</v>
      </c>
      <c r="C34" s="73">
        <v>0</v>
      </c>
      <c r="D34" s="73">
        <f t="shared" si="3"/>
        <v>52</v>
      </c>
      <c r="E34" s="73"/>
      <c r="F34" s="73">
        <v>0</v>
      </c>
      <c r="G34" s="73">
        <v>0</v>
      </c>
      <c r="H34" s="73">
        <f t="shared" si="1"/>
        <v>0</v>
      </c>
      <c r="I34" s="73"/>
      <c r="J34" s="54">
        <v>52</v>
      </c>
      <c r="K34" s="74">
        <v>0</v>
      </c>
      <c r="L34" s="54">
        <f t="shared" si="2"/>
        <v>52</v>
      </c>
      <c r="M34" s="54"/>
    </row>
    <row r="35" spans="1:13" ht="14.1" customHeight="1" x14ac:dyDescent="0.2">
      <c r="A35" s="60" t="s">
        <v>27</v>
      </c>
      <c r="B35" s="76">
        <v>3849</v>
      </c>
      <c r="C35" s="73">
        <v>0</v>
      </c>
      <c r="D35" s="73">
        <f t="shared" si="3"/>
        <v>3849</v>
      </c>
      <c r="E35" s="73"/>
      <c r="F35" s="73">
        <v>0</v>
      </c>
      <c r="G35" s="73">
        <v>0</v>
      </c>
      <c r="H35" s="73">
        <f t="shared" si="1"/>
        <v>0</v>
      </c>
      <c r="I35" s="73"/>
      <c r="J35" s="54">
        <v>3849</v>
      </c>
      <c r="K35" s="74">
        <v>0</v>
      </c>
      <c r="L35" s="54">
        <f t="shared" si="2"/>
        <v>3849</v>
      </c>
      <c r="M35" s="54"/>
    </row>
    <row r="36" spans="1:13" ht="13.5" customHeight="1" x14ac:dyDescent="0.2">
      <c r="A36" s="91" t="s">
        <v>28</v>
      </c>
      <c r="B36" s="87">
        <f>SUM(B9:B10)+SUM(B13:B24)</f>
        <v>75794</v>
      </c>
      <c r="C36" s="87">
        <f>SUM(C9:C10)+SUM(C13:C24)</f>
        <v>5003</v>
      </c>
      <c r="D36" s="87">
        <f>SUM(D9:D10)+SUM(D13:D24)</f>
        <v>80797</v>
      </c>
      <c r="E36" s="58"/>
      <c r="F36" s="87">
        <f>SUM(F9:F10)+SUM(F13:F24)</f>
        <v>69441</v>
      </c>
      <c r="G36" s="87">
        <f>SUM(G9:G10)+SUM(G13:G24)</f>
        <v>663</v>
      </c>
      <c r="H36" s="87">
        <f>SUM(H9:H10)+SUM(H13:H24)</f>
        <v>70104</v>
      </c>
      <c r="I36" s="58"/>
      <c r="J36" s="87">
        <f>SUM(J9:J10)+SUM(J13:J24)</f>
        <v>145235</v>
      </c>
      <c r="K36" s="87">
        <f>SUM(K9:K10)+SUM(K13:K24)</f>
        <v>5666</v>
      </c>
      <c r="L36" s="87">
        <f>SUM(L9:L10)+SUM(L13:L24)</f>
        <v>150901</v>
      </c>
      <c r="M36" s="58"/>
    </row>
    <row r="37" spans="1:13" ht="13.5" customHeight="1" x14ac:dyDescent="0.2">
      <c r="A37" s="86"/>
      <c r="B37" s="88"/>
      <c r="C37" s="88"/>
      <c r="D37" s="88"/>
      <c r="E37" s="59"/>
      <c r="F37" s="88"/>
      <c r="G37" s="88"/>
      <c r="H37" s="88"/>
      <c r="I37" s="59"/>
      <c r="J37" s="88"/>
      <c r="K37" s="88"/>
      <c r="L37" s="88"/>
      <c r="M37" s="59"/>
    </row>
    <row r="38" spans="1:13" ht="14.1" customHeight="1" x14ac:dyDescent="0.2">
      <c r="A38" s="60" t="s">
        <v>29</v>
      </c>
      <c r="B38" s="54">
        <f>+B11+SUM(B25:B28)+B34</f>
        <v>21275</v>
      </c>
      <c r="C38" s="54">
        <f>+C11+SUM(C25:C28)+C34</f>
        <v>1619</v>
      </c>
      <c r="D38" s="54">
        <f>+D11+SUM(D25:D28)+D34</f>
        <v>22894</v>
      </c>
      <c r="E38" s="54"/>
      <c r="F38" s="54">
        <f>+F11+SUM(F25:F28)+F34</f>
        <v>3759</v>
      </c>
      <c r="G38" s="54">
        <f>+G11+SUM(G25:G28)+G34</f>
        <v>23</v>
      </c>
      <c r="H38" s="54">
        <f>+H11+SUM(H25:H28)+H34</f>
        <v>3782</v>
      </c>
      <c r="I38" s="54"/>
      <c r="J38" s="54">
        <f>+J11+SUM(J25:J28)+J34</f>
        <v>25034</v>
      </c>
      <c r="K38" s="54">
        <f>+K11+SUM(K25:K28)+K34</f>
        <v>1642</v>
      </c>
      <c r="L38" s="54">
        <f>+L11+SUM(L25:L28)+L34</f>
        <v>26676</v>
      </c>
      <c r="M38" s="54"/>
    </row>
    <row r="39" spans="1:13" ht="14.1" customHeight="1" x14ac:dyDescent="0.2">
      <c r="A39" s="60" t="s">
        <v>30</v>
      </c>
      <c r="B39" s="55">
        <f>+B12+SUM(B29:B33)+B35</f>
        <v>32247</v>
      </c>
      <c r="C39" s="55">
        <f>+C12+SUM(C29:C33)+C35</f>
        <v>3499</v>
      </c>
      <c r="D39" s="55">
        <f>+D12+SUM(D29:D33)+D35</f>
        <v>35746</v>
      </c>
      <c r="E39" s="55"/>
      <c r="F39" s="55">
        <f>+F12+SUM(F29:F33)+F35</f>
        <v>1326</v>
      </c>
      <c r="G39" s="55">
        <f>+G12+SUM(G29:G33)+G35</f>
        <v>57</v>
      </c>
      <c r="H39" s="55">
        <f>+H12+SUM(H29:H33)+H35</f>
        <v>1383</v>
      </c>
      <c r="I39" s="55"/>
      <c r="J39" s="55">
        <f>+J12+SUM(J29:J33)+J35</f>
        <v>33573</v>
      </c>
      <c r="K39" s="55">
        <f>+K12+SUM(K29:K33)+K35</f>
        <v>3556</v>
      </c>
      <c r="L39" s="55">
        <f>+L12+SUM(L29:L33)+L35</f>
        <v>37129</v>
      </c>
      <c r="M39" s="55"/>
    </row>
    <row r="40" spans="1:13" ht="13.5" customHeight="1" x14ac:dyDescent="0.2">
      <c r="A40" s="86" t="s">
        <v>42</v>
      </c>
      <c r="B40" s="85">
        <f t="shared" ref="B40:L40" si="4">SUM(B36:B39)</f>
        <v>129316</v>
      </c>
      <c r="C40" s="85">
        <f t="shared" si="4"/>
        <v>10121</v>
      </c>
      <c r="D40" s="85">
        <f t="shared" si="4"/>
        <v>139437</v>
      </c>
      <c r="E40" s="57"/>
      <c r="F40" s="85">
        <f t="shared" si="4"/>
        <v>74526</v>
      </c>
      <c r="G40" s="85">
        <f t="shared" si="4"/>
        <v>743</v>
      </c>
      <c r="H40" s="85">
        <f t="shared" si="4"/>
        <v>75269</v>
      </c>
      <c r="I40" s="57"/>
      <c r="J40" s="85">
        <f t="shared" si="4"/>
        <v>203842</v>
      </c>
      <c r="K40" s="85">
        <f t="shared" si="4"/>
        <v>10864</v>
      </c>
      <c r="L40" s="85">
        <f t="shared" si="4"/>
        <v>214706</v>
      </c>
      <c r="M40" s="57"/>
    </row>
    <row r="41" spans="1:13" ht="13.5" customHeight="1" x14ac:dyDescent="0.2">
      <c r="A41" s="86"/>
      <c r="B41" s="85"/>
      <c r="C41" s="85"/>
      <c r="D41" s="85"/>
      <c r="E41" s="57"/>
      <c r="F41" s="85"/>
      <c r="G41" s="85"/>
      <c r="H41" s="85"/>
      <c r="I41" s="57"/>
      <c r="J41" s="85"/>
      <c r="K41" s="85"/>
      <c r="L41" s="85"/>
      <c r="M41" s="57"/>
    </row>
    <row r="43" spans="1:13" s="34" customFormat="1" ht="12" customHeight="1" x14ac:dyDescent="0.2">
      <c r="A43" s="35" t="s">
        <v>31</v>
      </c>
    </row>
  </sheetData>
  <mergeCells count="35">
    <mergeCell ref="A1:M1"/>
    <mergeCell ref="A2:M2"/>
    <mergeCell ref="A4:A8"/>
    <mergeCell ref="B4:D5"/>
    <mergeCell ref="F4:H5"/>
    <mergeCell ref="J4:L5"/>
    <mergeCell ref="B6:B8"/>
    <mergeCell ref="C6:C8"/>
    <mergeCell ref="D6:D8"/>
    <mergeCell ref="F6:F8"/>
    <mergeCell ref="A36:A37"/>
    <mergeCell ref="B36:B37"/>
    <mergeCell ref="C36:C37"/>
    <mergeCell ref="D36:D37"/>
    <mergeCell ref="F36:F37"/>
    <mergeCell ref="G6:G8"/>
    <mergeCell ref="H6:H8"/>
    <mergeCell ref="J6:J8"/>
    <mergeCell ref="K6:K8"/>
    <mergeCell ref="L6:L8"/>
    <mergeCell ref="A40:A41"/>
    <mergeCell ref="B40:B41"/>
    <mergeCell ref="C40:C41"/>
    <mergeCell ref="D40:D41"/>
    <mergeCell ref="F40:F41"/>
    <mergeCell ref="G36:G37"/>
    <mergeCell ref="H36:H37"/>
    <mergeCell ref="J36:J37"/>
    <mergeCell ref="K36:K37"/>
    <mergeCell ref="L36:L37"/>
    <mergeCell ref="G40:G41"/>
    <mergeCell ref="H40:H41"/>
    <mergeCell ref="J40:J41"/>
    <mergeCell ref="K40:K41"/>
    <mergeCell ref="L40:L4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XFD1048576"/>
    </sheetView>
  </sheetViews>
  <sheetFormatPr defaultRowHeight="12.75" x14ac:dyDescent="0.2"/>
  <cols>
    <col min="1" max="1" width="19.5703125" style="51" customWidth="1"/>
    <col min="2" max="4" width="11.140625" style="51" customWidth="1"/>
    <col min="5" max="5" width="1.28515625" style="51" customWidth="1"/>
    <col min="6" max="8" width="11.28515625" style="51" customWidth="1"/>
    <col min="9" max="9" width="1.28515625" style="51" customWidth="1"/>
    <col min="10" max="12" width="11.42578125" style="51" customWidth="1"/>
    <col min="13" max="13" width="1.28515625" style="51" customWidth="1"/>
    <col min="14" max="16384" width="9.140625" style="51"/>
  </cols>
  <sheetData>
    <row r="1" spans="1:14" s="21" customFormat="1" ht="13.15" customHeight="1" x14ac:dyDescent="0.2">
      <c r="A1" s="109" t="s">
        <v>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s="21" customFormat="1" ht="13.15" customHeight="1" x14ac:dyDescent="0.2">
      <c r="A2" s="110" t="s">
        <v>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4" spans="1:14" ht="12.6" customHeight="1" x14ac:dyDescent="0.2">
      <c r="A4" s="90" t="s">
        <v>0</v>
      </c>
      <c r="B4" s="90" t="s">
        <v>35</v>
      </c>
      <c r="C4" s="94"/>
      <c r="D4" s="94"/>
      <c r="E4" s="62"/>
      <c r="F4" s="90" t="s">
        <v>36</v>
      </c>
      <c r="G4" s="94"/>
      <c r="H4" s="94"/>
      <c r="I4" s="62"/>
      <c r="J4" s="90" t="s">
        <v>37</v>
      </c>
      <c r="K4" s="94"/>
      <c r="L4" s="94"/>
      <c r="M4" s="62"/>
    </row>
    <row r="5" spans="1:14" ht="12.6" customHeight="1" x14ac:dyDescent="0.2">
      <c r="A5" s="90"/>
      <c r="B5" s="94"/>
      <c r="C5" s="94"/>
      <c r="D5" s="94"/>
      <c r="E5" s="62"/>
      <c r="F5" s="94"/>
      <c r="G5" s="94"/>
      <c r="H5" s="94"/>
      <c r="I5" s="62"/>
      <c r="J5" s="94"/>
      <c r="K5" s="94"/>
      <c r="L5" s="94"/>
      <c r="M5" s="62"/>
    </row>
    <row r="6" spans="1:14" ht="15" customHeight="1" x14ac:dyDescent="0.2">
      <c r="A6" s="90"/>
      <c r="B6" s="89" t="s">
        <v>43</v>
      </c>
      <c r="C6" s="89" t="s">
        <v>44</v>
      </c>
      <c r="D6" s="89" t="s">
        <v>41</v>
      </c>
      <c r="E6" s="61"/>
      <c r="F6" s="89" t="s">
        <v>43</v>
      </c>
      <c r="G6" s="89" t="s">
        <v>44</v>
      </c>
      <c r="H6" s="89" t="s">
        <v>41</v>
      </c>
      <c r="I6" s="61"/>
      <c r="J6" s="89" t="s">
        <v>43</v>
      </c>
      <c r="K6" s="89" t="s">
        <v>44</v>
      </c>
      <c r="L6" s="89" t="s">
        <v>41</v>
      </c>
      <c r="M6" s="61"/>
    </row>
    <row r="7" spans="1:14" ht="15" customHeight="1" x14ac:dyDescent="0.2">
      <c r="A7" s="90"/>
      <c r="B7" s="90"/>
      <c r="C7" s="90"/>
      <c r="D7" s="90"/>
      <c r="E7" s="61"/>
      <c r="F7" s="90"/>
      <c r="G7" s="90"/>
      <c r="H7" s="90"/>
      <c r="I7" s="61"/>
      <c r="J7" s="90"/>
      <c r="K7" s="90"/>
      <c r="L7" s="90"/>
      <c r="M7" s="61"/>
    </row>
    <row r="8" spans="1:14" ht="15" customHeight="1" x14ac:dyDescent="0.2">
      <c r="A8" s="90"/>
      <c r="B8" s="90"/>
      <c r="C8" s="90"/>
      <c r="D8" s="90"/>
      <c r="E8" s="61"/>
      <c r="F8" s="90"/>
      <c r="G8" s="90"/>
      <c r="H8" s="90"/>
      <c r="I8" s="61"/>
      <c r="J8" s="90"/>
      <c r="K8" s="90"/>
      <c r="L8" s="90"/>
      <c r="M8" s="61"/>
    </row>
    <row r="9" spans="1:14" ht="14.1" customHeight="1" x14ac:dyDescent="0.2">
      <c r="A9" s="60" t="s">
        <v>1</v>
      </c>
      <c r="B9" s="76">
        <v>28371</v>
      </c>
      <c r="C9" s="76">
        <v>134</v>
      </c>
      <c r="D9" s="73">
        <f>C9+B9</f>
        <v>28505</v>
      </c>
      <c r="E9" s="73"/>
      <c r="F9" s="76">
        <v>59422</v>
      </c>
      <c r="G9" s="76">
        <v>252</v>
      </c>
      <c r="H9" s="73">
        <f>G9+F9</f>
        <v>59674</v>
      </c>
      <c r="I9" s="73"/>
      <c r="J9" s="54">
        <v>87793</v>
      </c>
      <c r="K9" s="74">
        <v>386</v>
      </c>
      <c r="L9" s="54">
        <f>K9+J9</f>
        <v>88179</v>
      </c>
      <c r="M9" s="54"/>
    </row>
    <row r="10" spans="1:14" ht="14.1" customHeight="1" x14ac:dyDescent="0.2">
      <c r="A10" s="60" t="s">
        <v>2</v>
      </c>
      <c r="B10" s="76">
        <v>9977</v>
      </c>
      <c r="C10" s="73">
        <v>0</v>
      </c>
      <c r="D10" s="73">
        <f t="shared" ref="D10:D14" si="0">C10+B10</f>
        <v>9977</v>
      </c>
      <c r="E10" s="73"/>
      <c r="F10" s="76">
        <v>6044</v>
      </c>
      <c r="G10" s="73">
        <v>0</v>
      </c>
      <c r="H10" s="73">
        <f t="shared" ref="H10:H35" si="1">G10+F10</f>
        <v>6044</v>
      </c>
      <c r="I10" s="73"/>
      <c r="J10" s="54">
        <v>16021</v>
      </c>
      <c r="K10" s="74">
        <v>0</v>
      </c>
      <c r="L10" s="54">
        <f t="shared" ref="L10:L35" si="2">K10+J10</f>
        <v>16021</v>
      </c>
      <c r="M10" s="54"/>
    </row>
    <row r="11" spans="1:14" ht="14.1" customHeight="1" x14ac:dyDescent="0.2">
      <c r="A11" s="60" t="s">
        <v>3</v>
      </c>
      <c r="B11" s="76">
        <v>12415</v>
      </c>
      <c r="C11" s="76">
        <v>789</v>
      </c>
      <c r="D11" s="73">
        <f t="shared" si="0"/>
        <v>13204</v>
      </c>
      <c r="E11" s="73"/>
      <c r="F11" s="76">
        <v>3423</v>
      </c>
      <c r="G11" s="73">
        <v>0</v>
      </c>
      <c r="H11" s="73">
        <f t="shared" si="1"/>
        <v>3423</v>
      </c>
      <c r="I11" s="73"/>
      <c r="J11" s="54">
        <v>15838</v>
      </c>
      <c r="K11" s="74">
        <v>789</v>
      </c>
      <c r="L11" s="54">
        <f t="shared" si="2"/>
        <v>16627</v>
      </c>
      <c r="M11" s="54"/>
      <c r="N11" s="77"/>
    </row>
    <row r="12" spans="1:14" ht="14.1" customHeight="1" x14ac:dyDescent="0.2">
      <c r="A12" s="60" t="s">
        <v>4</v>
      </c>
      <c r="B12" s="76">
        <v>11238</v>
      </c>
      <c r="C12" s="76">
        <v>868</v>
      </c>
      <c r="D12" s="73">
        <f t="shared" si="0"/>
        <v>12106</v>
      </c>
      <c r="E12" s="73"/>
      <c r="F12" s="76">
        <v>1006</v>
      </c>
      <c r="G12" s="73">
        <v>36</v>
      </c>
      <c r="H12" s="73">
        <f t="shared" si="1"/>
        <v>1042</v>
      </c>
      <c r="I12" s="73"/>
      <c r="J12" s="54">
        <v>12244</v>
      </c>
      <c r="K12" s="74">
        <v>904</v>
      </c>
      <c r="L12" s="54">
        <f t="shared" si="2"/>
        <v>13148</v>
      </c>
      <c r="M12" s="54"/>
    </row>
    <row r="13" spans="1:14" ht="14.1" customHeight="1" x14ac:dyDescent="0.2">
      <c r="A13" s="60" t="s">
        <v>5</v>
      </c>
      <c r="B13" s="76">
        <v>4933</v>
      </c>
      <c r="C13" s="73">
        <v>0</v>
      </c>
      <c r="D13" s="73">
        <f t="shared" si="0"/>
        <v>4933</v>
      </c>
      <c r="E13" s="73"/>
      <c r="F13" s="76">
        <v>340</v>
      </c>
      <c r="G13" s="73">
        <v>0</v>
      </c>
      <c r="H13" s="73">
        <f t="shared" si="1"/>
        <v>340</v>
      </c>
      <c r="I13" s="73"/>
      <c r="J13" s="54">
        <v>5273</v>
      </c>
      <c r="K13" s="74">
        <v>0</v>
      </c>
      <c r="L13" s="54">
        <f t="shared" si="2"/>
        <v>5273</v>
      </c>
      <c r="M13" s="54"/>
    </row>
    <row r="14" spans="1:14" ht="14.1" customHeight="1" x14ac:dyDescent="0.2">
      <c r="A14" s="56" t="s">
        <v>6</v>
      </c>
      <c r="B14" s="76">
        <v>5904</v>
      </c>
      <c r="C14" s="73">
        <v>4038</v>
      </c>
      <c r="D14" s="73">
        <f t="shared" si="0"/>
        <v>9942</v>
      </c>
      <c r="E14" s="73"/>
      <c r="F14" s="76">
        <v>550</v>
      </c>
      <c r="G14" s="73">
        <v>217</v>
      </c>
      <c r="H14" s="73">
        <f t="shared" si="1"/>
        <v>767</v>
      </c>
      <c r="I14" s="73"/>
      <c r="J14" s="54">
        <f>5904+550</f>
        <v>6454</v>
      </c>
      <c r="K14" s="74">
        <f>4038+217</f>
        <v>4255</v>
      </c>
      <c r="L14" s="54">
        <f>K14+J14</f>
        <v>10709</v>
      </c>
      <c r="M14" s="54"/>
    </row>
    <row r="15" spans="1:14" ht="14.1" customHeight="1" x14ac:dyDescent="0.2">
      <c r="A15" s="60" t="s">
        <v>7</v>
      </c>
      <c r="B15" s="76">
        <v>6570</v>
      </c>
      <c r="C15" s="76">
        <v>668</v>
      </c>
      <c r="D15" s="73">
        <f>C15+B15</f>
        <v>7238</v>
      </c>
      <c r="E15" s="73"/>
      <c r="F15" s="76">
        <v>0</v>
      </c>
      <c r="G15" s="73">
        <v>0</v>
      </c>
      <c r="H15" s="73">
        <f t="shared" si="1"/>
        <v>0</v>
      </c>
      <c r="I15" s="73"/>
      <c r="J15" s="54">
        <v>6570</v>
      </c>
      <c r="K15" s="74">
        <v>668</v>
      </c>
      <c r="L15" s="54">
        <f t="shared" si="2"/>
        <v>7238</v>
      </c>
      <c r="M15" s="54"/>
    </row>
    <row r="16" spans="1:14" ht="14.1" customHeight="1" x14ac:dyDescent="0.2">
      <c r="A16" s="60" t="s">
        <v>8</v>
      </c>
      <c r="B16" s="78">
        <v>383</v>
      </c>
      <c r="C16" s="73">
        <v>0</v>
      </c>
      <c r="D16" s="73">
        <f t="shared" ref="D16:D35" si="3">C16+B16</f>
        <v>383</v>
      </c>
      <c r="E16" s="73"/>
      <c r="F16" s="76">
        <v>488</v>
      </c>
      <c r="G16" s="73">
        <v>0</v>
      </c>
      <c r="H16" s="73">
        <f t="shared" si="1"/>
        <v>488</v>
      </c>
      <c r="I16" s="73"/>
      <c r="J16" s="54">
        <v>871</v>
      </c>
      <c r="K16" s="74">
        <v>0</v>
      </c>
      <c r="L16" s="54">
        <f t="shared" si="2"/>
        <v>871</v>
      </c>
      <c r="M16" s="54"/>
    </row>
    <row r="17" spans="1:13" ht="14.1" customHeight="1" x14ac:dyDescent="0.2">
      <c r="A17" s="60" t="s">
        <v>9</v>
      </c>
      <c r="B17" s="76">
        <v>2727</v>
      </c>
      <c r="C17" s="73">
        <v>0</v>
      </c>
      <c r="D17" s="73">
        <f t="shared" si="3"/>
        <v>2727</v>
      </c>
      <c r="E17" s="73"/>
      <c r="F17" s="73">
        <v>12</v>
      </c>
      <c r="G17" s="73">
        <v>0</v>
      </c>
      <c r="H17" s="73">
        <f t="shared" si="1"/>
        <v>12</v>
      </c>
      <c r="I17" s="73"/>
      <c r="J17" s="54">
        <v>2739</v>
      </c>
      <c r="K17" s="74">
        <v>0</v>
      </c>
      <c r="L17" s="54">
        <f t="shared" si="2"/>
        <v>2739</v>
      </c>
      <c r="M17" s="54"/>
    </row>
    <row r="18" spans="1:13" ht="14.1" customHeight="1" x14ac:dyDescent="0.2">
      <c r="A18" s="60" t="s">
        <v>10</v>
      </c>
      <c r="B18" s="76">
        <v>2302</v>
      </c>
      <c r="C18" s="73">
        <v>0</v>
      </c>
      <c r="D18" s="73">
        <f t="shared" si="3"/>
        <v>2302</v>
      </c>
      <c r="E18" s="73"/>
      <c r="F18" s="73">
        <v>0</v>
      </c>
      <c r="G18" s="73">
        <v>0</v>
      </c>
      <c r="H18" s="73">
        <f t="shared" si="1"/>
        <v>0</v>
      </c>
      <c r="I18" s="73"/>
      <c r="J18" s="54">
        <v>2302</v>
      </c>
      <c r="K18" s="74">
        <v>0</v>
      </c>
      <c r="L18" s="54">
        <f t="shared" si="2"/>
        <v>2302</v>
      </c>
      <c r="M18" s="54"/>
    </row>
    <row r="19" spans="1:13" ht="14.1" customHeight="1" x14ac:dyDescent="0.2">
      <c r="A19" s="53" t="s">
        <v>11</v>
      </c>
      <c r="B19" s="73">
        <v>340</v>
      </c>
      <c r="C19" s="73">
        <v>0</v>
      </c>
      <c r="D19" s="73">
        <f t="shared" si="3"/>
        <v>340</v>
      </c>
      <c r="E19" s="73"/>
      <c r="F19" s="76">
        <v>152</v>
      </c>
      <c r="G19" s="73">
        <v>0</v>
      </c>
      <c r="H19" s="73">
        <f t="shared" si="1"/>
        <v>152</v>
      </c>
      <c r="I19" s="73"/>
      <c r="J19" s="54">
        <v>492</v>
      </c>
      <c r="K19" s="74">
        <v>0</v>
      </c>
      <c r="L19" s="54">
        <f t="shared" si="2"/>
        <v>492</v>
      </c>
      <c r="M19" s="54"/>
    </row>
    <row r="20" spans="1:13" ht="14.1" customHeight="1" x14ac:dyDescent="0.2">
      <c r="A20" s="60" t="s">
        <v>12</v>
      </c>
      <c r="B20" s="76">
        <v>13490</v>
      </c>
      <c r="C20" s="73">
        <v>0</v>
      </c>
      <c r="D20" s="73">
        <f t="shared" si="3"/>
        <v>13490</v>
      </c>
      <c r="E20" s="73"/>
      <c r="F20" s="76">
        <v>2111</v>
      </c>
      <c r="G20" s="73">
        <v>0</v>
      </c>
      <c r="H20" s="73">
        <f t="shared" si="1"/>
        <v>2111</v>
      </c>
      <c r="I20" s="73"/>
      <c r="J20" s="54">
        <v>15601</v>
      </c>
      <c r="K20" s="74">
        <v>0</v>
      </c>
      <c r="L20" s="54">
        <f t="shared" si="2"/>
        <v>15601</v>
      </c>
      <c r="M20" s="54"/>
    </row>
    <row r="21" spans="1:13" ht="14.1" customHeight="1" x14ac:dyDescent="0.2">
      <c r="A21" s="53" t="s">
        <v>13</v>
      </c>
      <c r="B21" s="76">
        <v>826</v>
      </c>
      <c r="C21" s="73">
        <v>0</v>
      </c>
      <c r="D21" s="73">
        <f t="shared" si="3"/>
        <v>826</v>
      </c>
      <c r="E21" s="73"/>
      <c r="F21" s="76">
        <v>186</v>
      </c>
      <c r="G21" s="73">
        <v>0</v>
      </c>
      <c r="H21" s="73">
        <f t="shared" si="1"/>
        <v>186</v>
      </c>
      <c r="I21" s="73"/>
      <c r="J21" s="54">
        <v>1012</v>
      </c>
      <c r="K21" s="74">
        <v>0</v>
      </c>
      <c r="L21" s="54">
        <f t="shared" si="2"/>
        <v>1012</v>
      </c>
      <c r="M21" s="54"/>
    </row>
    <row r="22" spans="1:13" ht="14.1" customHeight="1" x14ac:dyDescent="0.2">
      <c r="A22" s="60" t="s">
        <v>14</v>
      </c>
      <c r="B22" s="76">
        <v>0</v>
      </c>
      <c r="C22" s="73">
        <v>0</v>
      </c>
      <c r="D22" s="73">
        <f t="shared" si="3"/>
        <v>0</v>
      </c>
      <c r="E22" s="73"/>
      <c r="F22" s="76">
        <v>0</v>
      </c>
      <c r="G22" s="73">
        <v>0</v>
      </c>
      <c r="H22" s="73">
        <f t="shared" si="1"/>
        <v>0</v>
      </c>
      <c r="I22" s="73"/>
      <c r="J22" s="54">
        <v>0</v>
      </c>
      <c r="K22" s="74">
        <v>0</v>
      </c>
      <c r="L22" s="54">
        <f t="shared" si="2"/>
        <v>0</v>
      </c>
      <c r="M22" s="54"/>
    </row>
    <row r="23" spans="1:13" ht="14.1" customHeight="1" x14ac:dyDescent="0.2">
      <c r="A23" s="60" t="s">
        <v>15</v>
      </c>
      <c r="B23" s="76">
        <v>0</v>
      </c>
      <c r="C23" s="73">
        <v>0</v>
      </c>
      <c r="D23" s="73">
        <f t="shared" si="3"/>
        <v>0</v>
      </c>
      <c r="E23" s="73"/>
      <c r="F23" s="73">
        <v>0</v>
      </c>
      <c r="G23" s="73">
        <v>0</v>
      </c>
      <c r="H23" s="73">
        <f t="shared" si="1"/>
        <v>0</v>
      </c>
      <c r="I23" s="73"/>
      <c r="J23" s="54">
        <v>0</v>
      </c>
      <c r="K23" s="74">
        <v>0</v>
      </c>
      <c r="L23" s="54">
        <f t="shared" si="2"/>
        <v>0</v>
      </c>
      <c r="M23" s="54"/>
    </row>
    <row r="24" spans="1:13" ht="14.1" customHeight="1" x14ac:dyDescent="0.2">
      <c r="A24" s="60" t="s">
        <v>16</v>
      </c>
      <c r="B24" s="76">
        <v>0</v>
      </c>
      <c r="C24" s="73">
        <v>0</v>
      </c>
      <c r="D24" s="73">
        <f t="shared" si="3"/>
        <v>0</v>
      </c>
      <c r="E24" s="73"/>
      <c r="F24" s="73">
        <v>0</v>
      </c>
      <c r="G24" s="73">
        <v>0</v>
      </c>
      <c r="H24" s="73">
        <f t="shared" si="1"/>
        <v>0</v>
      </c>
      <c r="I24" s="73"/>
      <c r="J24" s="54">
        <v>0</v>
      </c>
      <c r="K24" s="74">
        <v>0</v>
      </c>
      <c r="L24" s="54">
        <f t="shared" si="2"/>
        <v>0</v>
      </c>
      <c r="M24" s="54"/>
    </row>
    <row r="25" spans="1:13" ht="14.1" customHeight="1" x14ac:dyDescent="0.2">
      <c r="A25" s="60" t="s">
        <v>17</v>
      </c>
      <c r="B25" s="76">
        <v>2615</v>
      </c>
      <c r="C25" s="76">
        <v>708</v>
      </c>
      <c r="D25" s="73">
        <f t="shared" si="3"/>
        <v>3323</v>
      </c>
      <c r="E25" s="73"/>
      <c r="F25" s="76">
        <v>140</v>
      </c>
      <c r="G25" s="73">
        <v>6</v>
      </c>
      <c r="H25" s="73">
        <f t="shared" si="1"/>
        <v>146</v>
      </c>
      <c r="I25" s="73"/>
      <c r="J25" s="54">
        <v>2755</v>
      </c>
      <c r="K25" s="74">
        <v>714</v>
      </c>
      <c r="L25" s="54">
        <f t="shared" si="2"/>
        <v>3469</v>
      </c>
      <c r="M25" s="54"/>
    </row>
    <row r="26" spans="1:13" ht="14.1" customHeight="1" x14ac:dyDescent="0.2">
      <c r="A26" s="60" t="s">
        <v>18</v>
      </c>
      <c r="B26" s="76">
        <v>906</v>
      </c>
      <c r="C26" s="73">
        <v>6</v>
      </c>
      <c r="D26" s="73">
        <f t="shared" si="3"/>
        <v>912</v>
      </c>
      <c r="E26" s="73"/>
      <c r="F26" s="73">
        <v>0</v>
      </c>
      <c r="G26" s="73">
        <v>0</v>
      </c>
      <c r="H26" s="73">
        <f t="shared" si="1"/>
        <v>0</v>
      </c>
      <c r="I26" s="73"/>
      <c r="J26" s="54">
        <v>906</v>
      </c>
      <c r="K26" s="74">
        <v>6</v>
      </c>
      <c r="L26" s="54">
        <f t="shared" si="2"/>
        <v>912</v>
      </c>
      <c r="M26" s="54"/>
    </row>
    <row r="27" spans="1:13" ht="14.1" customHeight="1" x14ac:dyDescent="0.2">
      <c r="A27" s="60" t="s">
        <v>19</v>
      </c>
      <c r="B27" s="76">
        <v>2572</v>
      </c>
      <c r="C27" s="76">
        <v>351</v>
      </c>
      <c r="D27" s="73">
        <f t="shared" si="3"/>
        <v>2923</v>
      </c>
      <c r="E27" s="73"/>
      <c r="F27" s="73">
        <v>0</v>
      </c>
      <c r="G27" s="76">
        <v>3</v>
      </c>
      <c r="H27" s="73">
        <f t="shared" si="1"/>
        <v>3</v>
      </c>
      <c r="I27" s="73"/>
      <c r="J27" s="54">
        <v>2572</v>
      </c>
      <c r="K27" s="74">
        <v>354</v>
      </c>
      <c r="L27" s="54">
        <f t="shared" si="2"/>
        <v>2926</v>
      </c>
      <c r="M27" s="54"/>
    </row>
    <row r="28" spans="1:13" ht="14.1" customHeight="1" x14ac:dyDescent="0.2">
      <c r="A28" s="60" t="s">
        <v>20</v>
      </c>
      <c r="B28" s="76">
        <v>2977</v>
      </c>
      <c r="C28" s="73">
        <v>48</v>
      </c>
      <c r="D28" s="73">
        <f t="shared" si="3"/>
        <v>3025</v>
      </c>
      <c r="E28" s="73"/>
      <c r="F28" s="76">
        <v>182</v>
      </c>
      <c r="G28" s="73">
        <v>0</v>
      </c>
      <c r="H28" s="73">
        <f t="shared" si="1"/>
        <v>182</v>
      </c>
      <c r="I28" s="73"/>
      <c r="J28" s="54">
        <v>3159</v>
      </c>
      <c r="K28" s="74">
        <v>48</v>
      </c>
      <c r="L28" s="54">
        <f t="shared" si="2"/>
        <v>3207</v>
      </c>
      <c r="M28" s="54"/>
    </row>
    <row r="29" spans="1:13" ht="14.1" customHeight="1" x14ac:dyDescent="0.2">
      <c r="A29" s="60" t="s">
        <v>21</v>
      </c>
      <c r="B29" s="76">
        <v>2807</v>
      </c>
      <c r="C29" s="76">
        <v>293</v>
      </c>
      <c r="D29" s="73">
        <f t="shared" si="3"/>
        <v>3100</v>
      </c>
      <c r="E29" s="73"/>
      <c r="F29" s="73">
        <v>0</v>
      </c>
      <c r="G29" s="76">
        <v>3</v>
      </c>
      <c r="H29" s="73">
        <f t="shared" si="1"/>
        <v>3</v>
      </c>
      <c r="I29" s="73"/>
      <c r="J29" s="54">
        <v>2807</v>
      </c>
      <c r="K29" s="74">
        <v>296</v>
      </c>
      <c r="L29" s="54">
        <f t="shared" si="2"/>
        <v>3103</v>
      </c>
      <c r="M29" s="54"/>
    </row>
    <row r="30" spans="1:13" ht="14.1" customHeight="1" x14ac:dyDescent="0.2">
      <c r="A30" s="60" t="s">
        <v>22</v>
      </c>
      <c r="B30" s="76">
        <v>8649</v>
      </c>
      <c r="C30" s="76">
        <v>2652</v>
      </c>
      <c r="D30" s="73">
        <f t="shared" si="3"/>
        <v>11301</v>
      </c>
      <c r="E30" s="73"/>
      <c r="F30" s="76">
        <v>286</v>
      </c>
      <c r="G30" s="73">
        <v>0</v>
      </c>
      <c r="H30" s="73">
        <f t="shared" si="1"/>
        <v>286</v>
      </c>
      <c r="I30" s="73"/>
      <c r="J30" s="54">
        <v>8935</v>
      </c>
      <c r="K30" s="74">
        <v>2652</v>
      </c>
      <c r="L30" s="54">
        <f t="shared" si="2"/>
        <v>11587</v>
      </c>
      <c r="M30" s="54"/>
    </row>
    <row r="31" spans="1:13" ht="14.1" customHeight="1" x14ac:dyDescent="0.2">
      <c r="A31" s="60" t="s">
        <v>23</v>
      </c>
      <c r="B31" s="76">
        <v>4772</v>
      </c>
      <c r="C31" s="73">
        <v>0</v>
      </c>
      <c r="D31" s="73">
        <f t="shared" si="3"/>
        <v>4772</v>
      </c>
      <c r="E31" s="73"/>
      <c r="F31" s="73">
        <v>0</v>
      </c>
      <c r="G31" s="73">
        <v>0</v>
      </c>
      <c r="H31" s="73">
        <f t="shared" si="1"/>
        <v>0</v>
      </c>
      <c r="I31" s="73"/>
      <c r="J31" s="54">
        <v>4772</v>
      </c>
      <c r="K31" s="74">
        <v>0</v>
      </c>
      <c r="L31" s="54">
        <f t="shared" si="2"/>
        <v>4772</v>
      </c>
      <c r="M31" s="54"/>
    </row>
    <row r="32" spans="1:13" ht="14.1" customHeight="1" x14ac:dyDescent="0.2">
      <c r="A32" s="60" t="s">
        <v>24</v>
      </c>
      <c r="B32" s="76">
        <v>610</v>
      </c>
      <c r="C32" s="73">
        <v>0</v>
      </c>
      <c r="D32" s="73">
        <f t="shared" si="3"/>
        <v>610</v>
      </c>
      <c r="E32" s="73"/>
      <c r="F32" s="73">
        <v>0</v>
      </c>
      <c r="G32" s="73">
        <v>0</v>
      </c>
      <c r="H32" s="73">
        <f t="shared" si="1"/>
        <v>0</v>
      </c>
      <c r="I32" s="73"/>
      <c r="J32" s="54">
        <v>610</v>
      </c>
      <c r="K32" s="74">
        <v>0</v>
      </c>
      <c r="L32" s="54">
        <f t="shared" si="2"/>
        <v>610</v>
      </c>
      <c r="M32" s="54"/>
    </row>
    <row r="33" spans="1:13" ht="14.1" customHeight="1" x14ac:dyDescent="0.2">
      <c r="A33" s="60" t="s">
        <v>25</v>
      </c>
      <c r="B33" s="76">
        <v>542</v>
      </c>
      <c r="C33" s="73">
        <v>0</v>
      </c>
      <c r="D33" s="73">
        <f t="shared" si="3"/>
        <v>542</v>
      </c>
      <c r="E33" s="73"/>
      <c r="F33" s="73">
        <v>0</v>
      </c>
      <c r="G33" s="73">
        <v>0</v>
      </c>
      <c r="H33" s="73">
        <f t="shared" si="1"/>
        <v>0</v>
      </c>
      <c r="I33" s="73"/>
      <c r="J33" s="54">
        <v>542</v>
      </c>
      <c r="K33" s="74">
        <v>0</v>
      </c>
      <c r="L33" s="54">
        <f t="shared" si="2"/>
        <v>542</v>
      </c>
      <c r="M33" s="54"/>
    </row>
    <row r="34" spans="1:13" ht="14.1" customHeight="1" x14ac:dyDescent="0.2">
      <c r="A34" s="60" t="s">
        <v>26</v>
      </c>
      <c r="B34" s="76">
        <v>54</v>
      </c>
      <c r="C34" s="73">
        <v>0</v>
      </c>
      <c r="D34" s="73">
        <f t="shared" si="3"/>
        <v>54</v>
      </c>
      <c r="E34" s="73"/>
      <c r="F34" s="73">
        <v>0</v>
      </c>
      <c r="G34" s="73">
        <v>0</v>
      </c>
      <c r="H34" s="73">
        <f t="shared" si="1"/>
        <v>0</v>
      </c>
      <c r="I34" s="73"/>
      <c r="J34" s="54">
        <v>54</v>
      </c>
      <c r="K34" s="74">
        <v>0</v>
      </c>
      <c r="L34" s="54">
        <f t="shared" si="2"/>
        <v>54</v>
      </c>
      <c r="M34" s="54"/>
    </row>
    <row r="35" spans="1:13" ht="14.1" customHeight="1" x14ac:dyDescent="0.2">
      <c r="A35" s="60" t="s">
        <v>27</v>
      </c>
      <c r="B35" s="76">
        <v>4199</v>
      </c>
      <c r="C35" s="73">
        <v>0</v>
      </c>
      <c r="D35" s="73">
        <f t="shared" si="3"/>
        <v>4199</v>
      </c>
      <c r="E35" s="73"/>
      <c r="F35" s="73">
        <v>0</v>
      </c>
      <c r="G35" s="73">
        <v>0</v>
      </c>
      <c r="H35" s="73">
        <f t="shared" si="1"/>
        <v>0</v>
      </c>
      <c r="I35" s="73"/>
      <c r="J35" s="54">
        <v>4199</v>
      </c>
      <c r="K35" s="74">
        <v>0</v>
      </c>
      <c r="L35" s="54">
        <f t="shared" si="2"/>
        <v>4199</v>
      </c>
      <c r="M35" s="54"/>
    </row>
    <row r="36" spans="1:13" ht="13.5" customHeight="1" x14ac:dyDescent="0.2">
      <c r="A36" s="91" t="s">
        <v>28</v>
      </c>
      <c r="B36" s="87">
        <f>SUM(B9:B10)+SUM(B13:B24)</f>
        <v>75823</v>
      </c>
      <c r="C36" s="87">
        <f>SUM(C9:C10)+SUM(C13:C24)</f>
        <v>4840</v>
      </c>
      <c r="D36" s="87">
        <f>SUM(D9:D10)+SUM(D13:D24)</f>
        <v>80663</v>
      </c>
      <c r="E36" s="58"/>
      <c r="F36" s="87">
        <f>SUM(F9:F10)+SUM(F13:F24)</f>
        <v>69305</v>
      </c>
      <c r="G36" s="87">
        <f>SUM(G9:G10)+SUM(G13:G24)</f>
        <v>469</v>
      </c>
      <c r="H36" s="87">
        <f>SUM(H9:H10)+SUM(H13:H24)</f>
        <v>69774</v>
      </c>
      <c r="I36" s="58"/>
      <c r="J36" s="87">
        <f>SUM(J9:J10)+SUM(J13:J24)</f>
        <v>145128</v>
      </c>
      <c r="K36" s="87">
        <f>SUM(K9:K10)+SUM(K13:K24)</f>
        <v>5309</v>
      </c>
      <c r="L36" s="87">
        <f>SUM(L9:L10)+SUM(L13:L24)</f>
        <v>150437</v>
      </c>
      <c r="M36" s="58"/>
    </row>
    <row r="37" spans="1:13" ht="13.5" customHeight="1" x14ac:dyDescent="0.2">
      <c r="A37" s="86"/>
      <c r="B37" s="88"/>
      <c r="C37" s="88"/>
      <c r="D37" s="88"/>
      <c r="E37" s="59"/>
      <c r="F37" s="88"/>
      <c r="G37" s="88"/>
      <c r="H37" s="88"/>
      <c r="I37" s="59"/>
      <c r="J37" s="88"/>
      <c r="K37" s="88"/>
      <c r="L37" s="88"/>
      <c r="M37" s="59"/>
    </row>
    <row r="38" spans="1:13" ht="14.1" customHeight="1" x14ac:dyDescent="0.2">
      <c r="A38" s="60" t="s">
        <v>29</v>
      </c>
      <c r="B38" s="54">
        <f>+B11+SUM(B25:B28)+B34</f>
        <v>21539</v>
      </c>
      <c r="C38" s="54">
        <f>+C11+SUM(C25:C28)+C34</f>
        <v>1902</v>
      </c>
      <c r="D38" s="54">
        <f>+D11+SUM(D25:D28)+D34</f>
        <v>23441</v>
      </c>
      <c r="E38" s="54"/>
      <c r="F38" s="54">
        <f>+F11+SUM(F25:F28)+F34</f>
        <v>3745</v>
      </c>
      <c r="G38" s="54">
        <f>+G11+SUM(G25:G28)+G34</f>
        <v>9</v>
      </c>
      <c r="H38" s="54">
        <f>+H11+SUM(H25:H28)+H34</f>
        <v>3754</v>
      </c>
      <c r="I38" s="54"/>
      <c r="J38" s="54">
        <f>+J11+SUM(J25:J28)+J34</f>
        <v>25284</v>
      </c>
      <c r="K38" s="54">
        <f>+K11+SUM(K25:K28)+K34</f>
        <v>1911</v>
      </c>
      <c r="L38" s="54">
        <f>+L11+SUM(L25:L28)+L34</f>
        <v>27195</v>
      </c>
      <c r="M38" s="54"/>
    </row>
    <row r="39" spans="1:13" ht="14.1" customHeight="1" x14ac:dyDescent="0.2">
      <c r="A39" s="60" t="s">
        <v>30</v>
      </c>
      <c r="B39" s="55">
        <f>+B12+SUM(B29:B33)+B35</f>
        <v>32817</v>
      </c>
      <c r="C39" s="55">
        <f>+C12+SUM(C29:C33)+C35</f>
        <v>3813</v>
      </c>
      <c r="D39" s="55">
        <f>+D12+SUM(D29:D33)+D35</f>
        <v>36630</v>
      </c>
      <c r="E39" s="55"/>
      <c r="F39" s="55">
        <f>+F12+SUM(F29:F33)+F35</f>
        <v>1292</v>
      </c>
      <c r="G39" s="55">
        <f>+G12+SUM(G29:G33)+G35</f>
        <v>39</v>
      </c>
      <c r="H39" s="55">
        <f>+H12+SUM(H29:H33)+H35</f>
        <v>1331</v>
      </c>
      <c r="I39" s="55"/>
      <c r="J39" s="55">
        <f>+J12+SUM(J29:J33)+J35</f>
        <v>34109</v>
      </c>
      <c r="K39" s="55">
        <f>+K12+SUM(K29:K33)+K35</f>
        <v>3852</v>
      </c>
      <c r="L39" s="55">
        <f>+L12+SUM(L29:L33)+L35</f>
        <v>37961</v>
      </c>
      <c r="M39" s="55"/>
    </row>
    <row r="40" spans="1:13" ht="13.5" customHeight="1" x14ac:dyDescent="0.2">
      <c r="A40" s="86" t="s">
        <v>42</v>
      </c>
      <c r="B40" s="85">
        <f t="shared" ref="B40:L40" si="4">SUM(B36:B39)</f>
        <v>130179</v>
      </c>
      <c r="C40" s="85">
        <f t="shared" si="4"/>
        <v>10555</v>
      </c>
      <c r="D40" s="85">
        <f t="shared" si="4"/>
        <v>140734</v>
      </c>
      <c r="E40" s="57"/>
      <c r="F40" s="85">
        <f t="shared" si="4"/>
        <v>74342</v>
      </c>
      <c r="G40" s="85">
        <f t="shared" si="4"/>
        <v>517</v>
      </c>
      <c r="H40" s="85">
        <f t="shared" si="4"/>
        <v>74859</v>
      </c>
      <c r="I40" s="57"/>
      <c r="J40" s="85">
        <f t="shared" si="4"/>
        <v>204521</v>
      </c>
      <c r="K40" s="85">
        <f t="shared" si="4"/>
        <v>11072</v>
      </c>
      <c r="L40" s="85">
        <f t="shared" si="4"/>
        <v>215593</v>
      </c>
      <c r="M40" s="57"/>
    </row>
    <row r="41" spans="1:13" ht="13.5" customHeight="1" x14ac:dyDescent="0.2">
      <c r="A41" s="86"/>
      <c r="B41" s="85"/>
      <c r="C41" s="85"/>
      <c r="D41" s="85"/>
      <c r="E41" s="57"/>
      <c r="F41" s="85"/>
      <c r="G41" s="85"/>
      <c r="H41" s="85"/>
      <c r="I41" s="57"/>
      <c r="J41" s="85"/>
      <c r="K41" s="85"/>
      <c r="L41" s="85"/>
      <c r="M41" s="57"/>
    </row>
    <row r="43" spans="1:13" s="34" customFormat="1" ht="12" customHeight="1" x14ac:dyDescent="0.2">
      <c r="A43" s="35" t="s">
        <v>31</v>
      </c>
    </row>
  </sheetData>
  <mergeCells count="35">
    <mergeCell ref="A1:M1"/>
    <mergeCell ref="A2:M2"/>
    <mergeCell ref="A4:A8"/>
    <mergeCell ref="B4:D5"/>
    <mergeCell ref="F4:H5"/>
    <mergeCell ref="J4:L5"/>
    <mergeCell ref="B6:B8"/>
    <mergeCell ref="C6:C8"/>
    <mergeCell ref="D6:D8"/>
    <mergeCell ref="F6:F8"/>
    <mergeCell ref="A36:A37"/>
    <mergeCell ref="B36:B37"/>
    <mergeCell ref="C36:C37"/>
    <mergeCell ref="D36:D37"/>
    <mergeCell ref="F36:F37"/>
    <mergeCell ref="G6:G8"/>
    <mergeCell ref="H6:H8"/>
    <mergeCell ref="J6:J8"/>
    <mergeCell ref="K6:K8"/>
    <mergeCell ref="L6:L8"/>
    <mergeCell ref="A40:A41"/>
    <mergeCell ref="B40:B41"/>
    <mergeCell ref="C40:C41"/>
    <mergeCell ref="D40:D41"/>
    <mergeCell ref="F40:F41"/>
    <mergeCell ref="G36:G37"/>
    <mergeCell ref="H36:H37"/>
    <mergeCell ref="J36:J37"/>
    <mergeCell ref="K36:K37"/>
    <mergeCell ref="L36:L37"/>
    <mergeCell ref="G40:G41"/>
    <mergeCell ref="H40:H41"/>
    <mergeCell ref="J40:J41"/>
    <mergeCell ref="K40:K41"/>
    <mergeCell ref="L40:L4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sqref="A1:XFD1048576"/>
    </sheetView>
  </sheetViews>
  <sheetFormatPr defaultRowHeight="12.75" x14ac:dyDescent="0.2"/>
  <cols>
    <col min="1" max="1" width="19.5703125" style="51" customWidth="1"/>
    <col min="2" max="4" width="11.140625" style="51" customWidth="1"/>
    <col min="5" max="5" width="1.28515625" style="51" customWidth="1"/>
    <col min="6" max="8" width="11.28515625" style="51" customWidth="1"/>
    <col min="9" max="9" width="1.28515625" style="51" customWidth="1"/>
    <col min="10" max="12" width="11.42578125" style="51" customWidth="1"/>
    <col min="13" max="13" width="1.28515625" style="51" customWidth="1"/>
    <col min="14" max="16384" width="9.140625" style="51"/>
  </cols>
  <sheetData>
    <row r="1" spans="1:14" s="21" customFormat="1" ht="13.15" customHeight="1" x14ac:dyDescent="0.2">
      <c r="A1" s="109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s="21" customFormat="1" ht="13.15" customHeight="1" x14ac:dyDescent="0.2">
      <c r="A2" s="110" t="s">
        <v>78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4" spans="1:14" ht="12.6" customHeight="1" x14ac:dyDescent="0.2">
      <c r="A4" s="90" t="s">
        <v>0</v>
      </c>
      <c r="B4" s="90" t="s">
        <v>35</v>
      </c>
      <c r="C4" s="94"/>
      <c r="D4" s="94"/>
      <c r="E4" s="62"/>
      <c r="F4" s="90" t="s">
        <v>36</v>
      </c>
      <c r="G4" s="94"/>
      <c r="H4" s="94"/>
      <c r="I4" s="62"/>
      <c r="J4" s="90" t="s">
        <v>37</v>
      </c>
      <c r="K4" s="94"/>
      <c r="L4" s="94"/>
      <c r="M4" s="62"/>
    </row>
    <row r="5" spans="1:14" ht="12.6" customHeight="1" x14ac:dyDescent="0.2">
      <c r="A5" s="90"/>
      <c r="B5" s="94"/>
      <c r="C5" s="94"/>
      <c r="D5" s="94"/>
      <c r="E5" s="62"/>
      <c r="F5" s="94"/>
      <c r="G5" s="94"/>
      <c r="H5" s="94"/>
      <c r="I5" s="62"/>
      <c r="J5" s="94"/>
      <c r="K5" s="94"/>
      <c r="L5" s="94"/>
      <c r="M5" s="62"/>
    </row>
    <row r="6" spans="1:14" ht="15" customHeight="1" x14ac:dyDescent="0.2">
      <c r="A6" s="90"/>
      <c r="B6" s="89" t="s">
        <v>43</v>
      </c>
      <c r="C6" s="89" t="s">
        <v>44</v>
      </c>
      <c r="D6" s="89" t="s">
        <v>41</v>
      </c>
      <c r="E6" s="61"/>
      <c r="F6" s="89" t="s">
        <v>43</v>
      </c>
      <c r="G6" s="89" t="s">
        <v>44</v>
      </c>
      <c r="H6" s="89" t="s">
        <v>41</v>
      </c>
      <c r="I6" s="61"/>
      <c r="J6" s="89" t="s">
        <v>43</v>
      </c>
      <c r="K6" s="89" t="s">
        <v>44</v>
      </c>
      <c r="L6" s="89" t="s">
        <v>41</v>
      </c>
      <c r="M6" s="61"/>
    </row>
    <row r="7" spans="1:14" ht="15" customHeight="1" x14ac:dyDescent="0.2">
      <c r="A7" s="90"/>
      <c r="B7" s="90"/>
      <c r="C7" s="90"/>
      <c r="D7" s="90"/>
      <c r="E7" s="61"/>
      <c r="F7" s="90"/>
      <c r="G7" s="90"/>
      <c r="H7" s="90"/>
      <c r="I7" s="61"/>
      <c r="J7" s="90"/>
      <c r="K7" s="90"/>
      <c r="L7" s="90"/>
      <c r="M7" s="61"/>
    </row>
    <row r="8" spans="1:14" ht="15" customHeight="1" x14ac:dyDescent="0.2">
      <c r="A8" s="90"/>
      <c r="B8" s="90"/>
      <c r="C8" s="90"/>
      <c r="D8" s="90"/>
      <c r="E8" s="61"/>
      <c r="F8" s="90"/>
      <c r="G8" s="90"/>
      <c r="H8" s="90"/>
      <c r="I8" s="61"/>
      <c r="J8" s="90"/>
      <c r="K8" s="90"/>
      <c r="L8" s="90"/>
      <c r="M8" s="61"/>
    </row>
    <row r="9" spans="1:14" ht="14.1" customHeight="1" x14ac:dyDescent="0.2">
      <c r="A9" s="60" t="s">
        <v>1</v>
      </c>
      <c r="B9" s="76">
        <v>28362</v>
      </c>
      <c r="C9" s="76">
        <v>182</v>
      </c>
      <c r="D9" s="73">
        <f>C9+B9</f>
        <v>28544</v>
      </c>
      <c r="E9" s="73"/>
      <c r="F9" s="76">
        <v>59209</v>
      </c>
      <c r="G9" s="76">
        <v>336</v>
      </c>
      <c r="H9" s="73">
        <f>G9+F9</f>
        <v>59545</v>
      </c>
      <c r="I9" s="73"/>
      <c r="J9" s="54">
        <v>87571</v>
      </c>
      <c r="K9" s="74">
        <v>518</v>
      </c>
      <c r="L9" s="54">
        <f>K9+J9</f>
        <v>88089</v>
      </c>
      <c r="M9" s="54"/>
    </row>
    <row r="10" spans="1:14" ht="14.1" customHeight="1" x14ac:dyDescent="0.2">
      <c r="A10" s="60" t="s">
        <v>2</v>
      </c>
      <c r="B10" s="76">
        <v>9912</v>
      </c>
      <c r="C10" s="73">
        <v>0</v>
      </c>
      <c r="D10" s="73">
        <f t="shared" ref="D10:D14" si="0">C10+B10</f>
        <v>9912</v>
      </c>
      <c r="E10" s="73"/>
      <c r="F10" s="76">
        <v>6071</v>
      </c>
      <c r="G10" s="73">
        <v>0</v>
      </c>
      <c r="H10" s="73">
        <f t="shared" ref="H10:H35" si="1">G10+F10</f>
        <v>6071</v>
      </c>
      <c r="I10" s="73"/>
      <c r="J10" s="54">
        <v>15983</v>
      </c>
      <c r="K10" s="74">
        <v>0</v>
      </c>
      <c r="L10" s="54">
        <f t="shared" ref="L10:L35" si="2">K10+J10</f>
        <v>15983</v>
      </c>
      <c r="M10" s="54"/>
    </row>
    <row r="11" spans="1:14" ht="14.1" customHeight="1" x14ac:dyDescent="0.2">
      <c r="A11" s="60" t="s">
        <v>3</v>
      </c>
      <c r="B11" s="76">
        <v>12383</v>
      </c>
      <c r="C11" s="76">
        <v>1113</v>
      </c>
      <c r="D11" s="73">
        <f t="shared" si="0"/>
        <v>13496</v>
      </c>
      <c r="E11" s="73"/>
      <c r="F11" s="76">
        <v>3475</v>
      </c>
      <c r="G11" s="73">
        <v>0</v>
      </c>
      <c r="H11" s="73">
        <f t="shared" si="1"/>
        <v>3475</v>
      </c>
      <c r="I11" s="73"/>
      <c r="J11" s="54">
        <v>15858</v>
      </c>
      <c r="K11" s="74">
        <v>1113</v>
      </c>
      <c r="L11" s="54">
        <f t="shared" si="2"/>
        <v>16971</v>
      </c>
      <c r="M11" s="54"/>
      <c r="N11" s="77"/>
    </row>
    <row r="12" spans="1:14" ht="14.1" customHeight="1" x14ac:dyDescent="0.2">
      <c r="A12" s="60" t="s">
        <v>4</v>
      </c>
      <c r="B12" s="76">
        <v>10827</v>
      </c>
      <c r="C12" s="76">
        <v>666</v>
      </c>
      <c r="D12" s="73">
        <f t="shared" si="0"/>
        <v>11493</v>
      </c>
      <c r="E12" s="73"/>
      <c r="F12" s="76">
        <v>841</v>
      </c>
      <c r="G12" s="73">
        <v>32</v>
      </c>
      <c r="H12" s="73">
        <f t="shared" si="1"/>
        <v>873</v>
      </c>
      <c r="I12" s="73"/>
      <c r="J12" s="54">
        <v>11668</v>
      </c>
      <c r="K12" s="74">
        <v>698</v>
      </c>
      <c r="L12" s="54">
        <f t="shared" si="2"/>
        <v>12366</v>
      </c>
      <c r="M12" s="54"/>
    </row>
    <row r="13" spans="1:14" ht="14.1" customHeight="1" x14ac:dyDescent="0.2">
      <c r="A13" s="60" t="s">
        <v>5</v>
      </c>
      <c r="B13" s="76">
        <v>5133</v>
      </c>
      <c r="C13" s="73">
        <v>0</v>
      </c>
      <c r="D13" s="73">
        <f t="shared" si="0"/>
        <v>5133</v>
      </c>
      <c r="E13" s="73"/>
      <c r="F13" s="76">
        <v>418</v>
      </c>
      <c r="G13" s="73">
        <v>0</v>
      </c>
      <c r="H13" s="73">
        <f t="shared" si="1"/>
        <v>418</v>
      </c>
      <c r="I13" s="73"/>
      <c r="J13" s="54">
        <v>5551</v>
      </c>
      <c r="K13" s="74">
        <v>0</v>
      </c>
      <c r="L13" s="54">
        <f t="shared" si="2"/>
        <v>5551</v>
      </c>
      <c r="M13" s="54"/>
    </row>
    <row r="14" spans="1:14" ht="14.1" customHeight="1" x14ac:dyDescent="0.2">
      <c r="A14" s="56" t="s">
        <v>6</v>
      </c>
      <c r="B14" s="76">
        <v>5790</v>
      </c>
      <c r="C14" s="73">
        <v>3752</v>
      </c>
      <c r="D14" s="73">
        <f t="shared" si="0"/>
        <v>9542</v>
      </c>
      <c r="E14" s="73"/>
      <c r="F14" s="76">
        <v>694</v>
      </c>
      <c r="G14" s="73">
        <v>248</v>
      </c>
      <c r="H14" s="73">
        <f t="shared" si="1"/>
        <v>942</v>
      </c>
      <c r="I14" s="73"/>
      <c r="J14" s="54">
        <f>5790+694</f>
        <v>6484</v>
      </c>
      <c r="K14" s="74">
        <f>3752+248</f>
        <v>4000</v>
      </c>
      <c r="L14" s="54">
        <f>K14+J14</f>
        <v>10484</v>
      </c>
      <c r="M14" s="54"/>
    </row>
    <row r="15" spans="1:14" ht="14.1" customHeight="1" x14ac:dyDescent="0.2">
      <c r="A15" s="60" t="s">
        <v>7</v>
      </c>
      <c r="B15" s="76">
        <v>6750</v>
      </c>
      <c r="C15" s="76">
        <v>634</v>
      </c>
      <c r="D15" s="73">
        <f>C15+B15</f>
        <v>7384</v>
      </c>
      <c r="E15" s="73"/>
      <c r="F15" s="76">
        <v>0</v>
      </c>
      <c r="G15" s="73">
        <v>0</v>
      </c>
      <c r="H15" s="73">
        <f t="shared" si="1"/>
        <v>0</v>
      </c>
      <c r="I15" s="73"/>
      <c r="J15" s="54">
        <v>6750</v>
      </c>
      <c r="K15" s="74">
        <v>634</v>
      </c>
      <c r="L15" s="54">
        <f t="shared" si="2"/>
        <v>7384</v>
      </c>
      <c r="M15" s="54"/>
    </row>
    <row r="16" spans="1:14" ht="14.1" customHeight="1" x14ac:dyDescent="0.2">
      <c r="A16" s="60" t="s">
        <v>8</v>
      </c>
      <c r="B16" s="78">
        <v>271</v>
      </c>
      <c r="C16" s="73">
        <v>0</v>
      </c>
      <c r="D16" s="73">
        <f t="shared" ref="D16:D35" si="3">C16+B16</f>
        <v>271</v>
      </c>
      <c r="E16" s="73"/>
      <c r="F16" s="76">
        <v>645</v>
      </c>
      <c r="G16" s="73">
        <v>0</v>
      </c>
      <c r="H16" s="73">
        <f t="shared" si="1"/>
        <v>645</v>
      </c>
      <c r="I16" s="73"/>
      <c r="J16" s="54">
        <v>916</v>
      </c>
      <c r="K16" s="74">
        <v>0</v>
      </c>
      <c r="L16" s="54">
        <f t="shared" si="2"/>
        <v>916</v>
      </c>
      <c r="M16" s="54"/>
    </row>
    <row r="17" spans="1:13" ht="14.1" customHeight="1" x14ac:dyDescent="0.2">
      <c r="A17" s="60" t="s">
        <v>9</v>
      </c>
      <c r="B17" s="76">
        <v>2840</v>
      </c>
      <c r="C17" s="73">
        <v>0</v>
      </c>
      <c r="D17" s="73">
        <f t="shared" si="3"/>
        <v>2840</v>
      </c>
      <c r="E17" s="73"/>
      <c r="F17" s="73">
        <v>14</v>
      </c>
      <c r="G17" s="73">
        <v>2</v>
      </c>
      <c r="H17" s="73">
        <f t="shared" si="1"/>
        <v>16</v>
      </c>
      <c r="I17" s="73"/>
      <c r="J17" s="54">
        <v>2854</v>
      </c>
      <c r="K17" s="74">
        <v>2</v>
      </c>
      <c r="L17" s="54">
        <f t="shared" si="2"/>
        <v>2856</v>
      </c>
      <c r="M17" s="54"/>
    </row>
    <row r="18" spans="1:13" ht="14.1" customHeight="1" x14ac:dyDescent="0.2">
      <c r="A18" s="60" t="s">
        <v>10</v>
      </c>
      <c r="B18" s="76">
        <v>2376</v>
      </c>
      <c r="C18" s="73">
        <v>0</v>
      </c>
      <c r="D18" s="73">
        <f t="shared" si="3"/>
        <v>2376</v>
      </c>
      <c r="E18" s="73"/>
      <c r="F18" s="73">
        <v>0</v>
      </c>
      <c r="G18" s="73">
        <v>10</v>
      </c>
      <c r="H18" s="73">
        <f t="shared" si="1"/>
        <v>10</v>
      </c>
      <c r="I18" s="73"/>
      <c r="J18" s="54">
        <v>2376</v>
      </c>
      <c r="K18" s="74">
        <v>10</v>
      </c>
      <c r="L18" s="54">
        <f t="shared" si="2"/>
        <v>2386</v>
      </c>
      <c r="M18" s="54"/>
    </row>
    <row r="19" spans="1:13" ht="14.1" customHeight="1" x14ac:dyDescent="0.2">
      <c r="A19" s="53" t="s">
        <v>11</v>
      </c>
      <c r="B19" s="73">
        <v>270</v>
      </c>
      <c r="C19" s="73">
        <v>0</v>
      </c>
      <c r="D19" s="73">
        <f t="shared" si="3"/>
        <v>270</v>
      </c>
      <c r="E19" s="73"/>
      <c r="F19" s="76">
        <v>116</v>
      </c>
      <c r="G19" s="73">
        <v>0</v>
      </c>
      <c r="H19" s="73">
        <f t="shared" si="1"/>
        <v>116</v>
      </c>
      <c r="I19" s="73"/>
      <c r="J19" s="54">
        <v>386</v>
      </c>
      <c r="K19" s="74">
        <v>0</v>
      </c>
      <c r="L19" s="54">
        <f t="shared" si="2"/>
        <v>386</v>
      </c>
      <c r="M19" s="54"/>
    </row>
    <row r="20" spans="1:13" ht="14.1" customHeight="1" x14ac:dyDescent="0.2">
      <c r="A20" s="60" t="s">
        <v>12</v>
      </c>
      <c r="B20" s="76">
        <v>13977</v>
      </c>
      <c r="C20" s="73">
        <v>0</v>
      </c>
      <c r="D20" s="73">
        <f t="shared" si="3"/>
        <v>13977</v>
      </c>
      <c r="E20" s="73"/>
      <c r="F20" s="76">
        <v>1915</v>
      </c>
      <c r="G20" s="73">
        <v>0</v>
      </c>
      <c r="H20" s="73">
        <f t="shared" si="1"/>
        <v>1915</v>
      </c>
      <c r="I20" s="73"/>
      <c r="J20" s="54">
        <v>15892</v>
      </c>
      <c r="K20" s="74">
        <v>0</v>
      </c>
      <c r="L20" s="54">
        <f t="shared" si="2"/>
        <v>15892</v>
      </c>
      <c r="M20" s="54"/>
    </row>
    <row r="21" spans="1:13" ht="14.1" customHeight="1" x14ac:dyDescent="0.2">
      <c r="A21" s="53" t="s">
        <v>13</v>
      </c>
      <c r="B21" s="76">
        <v>809</v>
      </c>
      <c r="C21" s="73">
        <v>0</v>
      </c>
      <c r="D21" s="73">
        <f t="shared" si="3"/>
        <v>809</v>
      </c>
      <c r="E21" s="73"/>
      <c r="F21" s="76">
        <v>217</v>
      </c>
      <c r="G21" s="73">
        <v>0</v>
      </c>
      <c r="H21" s="73">
        <f t="shared" si="1"/>
        <v>217</v>
      </c>
      <c r="I21" s="73"/>
      <c r="J21" s="54">
        <v>1026</v>
      </c>
      <c r="K21" s="74">
        <v>0</v>
      </c>
      <c r="L21" s="54">
        <f t="shared" si="2"/>
        <v>1026</v>
      </c>
      <c r="M21" s="54"/>
    </row>
    <row r="22" spans="1:13" ht="14.1" customHeight="1" x14ac:dyDescent="0.2">
      <c r="A22" s="60" t="s">
        <v>14</v>
      </c>
      <c r="B22" s="76">
        <v>0</v>
      </c>
      <c r="C22" s="73">
        <v>0</v>
      </c>
      <c r="D22" s="73">
        <f t="shared" si="3"/>
        <v>0</v>
      </c>
      <c r="E22" s="73"/>
      <c r="F22" s="76">
        <v>0</v>
      </c>
      <c r="G22" s="73">
        <v>0</v>
      </c>
      <c r="H22" s="73">
        <f t="shared" si="1"/>
        <v>0</v>
      </c>
      <c r="I22" s="73"/>
      <c r="J22" s="54">
        <v>0</v>
      </c>
      <c r="K22" s="74">
        <v>0</v>
      </c>
      <c r="L22" s="54">
        <f t="shared" si="2"/>
        <v>0</v>
      </c>
      <c r="M22" s="54"/>
    </row>
    <row r="23" spans="1:13" ht="14.1" customHeight="1" x14ac:dyDescent="0.2">
      <c r="A23" s="60" t="s">
        <v>15</v>
      </c>
      <c r="B23" s="76">
        <v>0</v>
      </c>
      <c r="C23" s="73">
        <v>0</v>
      </c>
      <c r="D23" s="73">
        <f t="shared" si="3"/>
        <v>0</v>
      </c>
      <c r="E23" s="73"/>
      <c r="F23" s="73">
        <v>0</v>
      </c>
      <c r="G23" s="73">
        <v>0</v>
      </c>
      <c r="H23" s="73">
        <f t="shared" si="1"/>
        <v>0</v>
      </c>
      <c r="I23" s="73"/>
      <c r="J23" s="54">
        <v>0</v>
      </c>
      <c r="K23" s="74">
        <v>0</v>
      </c>
      <c r="L23" s="54">
        <f t="shared" si="2"/>
        <v>0</v>
      </c>
      <c r="M23" s="54"/>
    </row>
    <row r="24" spans="1:13" ht="14.1" customHeight="1" x14ac:dyDescent="0.2">
      <c r="A24" s="60" t="s">
        <v>16</v>
      </c>
      <c r="B24" s="76">
        <v>0</v>
      </c>
      <c r="C24" s="73">
        <v>0</v>
      </c>
      <c r="D24" s="73">
        <f t="shared" si="3"/>
        <v>0</v>
      </c>
      <c r="E24" s="73"/>
      <c r="F24" s="73">
        <v>0</v>
      </c>
      <c r="G24" s="73">
        <v>0</v>
      </c>
      <c r="H24" s="73">
        <f t="shared" si="1"/>
        <v>0</v>
      </c>
      <c r="I24" s="73"/>
      <c r="J24" s="54">
        <v>0</v>
      </c>
      <c r="K24" s="74">
        <v>0</v>
      </c>
      <c r="L24" s="54">
        <f t="shared" si="2"/>
        <v>0</v>
      </c>
      <c r="M24" s="54"/>
    </row>
    <row r="25" spans="1:13" ht="14.1" customHeight="1" x14ac:dyDescent="0.2">
      <c r="A25" s="60" t="s">
        <v>17</v>
      </c>
      <c r="B25" s="76">
        <v>2562</v>
      </c>
      <c r="C25" s="76">
        <v>527</v>
      </c>
      <c r="D25" s="73">
        <f t="shared" si="3"/>
        <v>3089</v>
      </c>
      <c r="E25" s="73"/>
      <c r="F25" s="76">
        <v>94</v>
      </c>
      <c r="G25" s="73">
        <v>16</v>
      </c>
      <c r="H25" s="73">
        <f t="shared" si="1"/>
        <v>110</v>
      </c>
      <c r="I25" s="73"/>
      <c r="J25" s="54">
        <v>2656</v>
      </c>
      <c r="K25" s="74">
        <v>543</v>
      </c>
      <c r="L25" s="54">
        <f t="shared" si="2"/>
        <v>3199</v>
      </c>
      <c r="M25" s="54"/>
    </row>
    <row r="26" spans="1:13" ht="14.1" customHeight="1" x14ac:dyDescent="0.2">
      <c r="A26" s="60" t="s">
        <v>18</v>
      </c>
      <c r="B26" s="76">
        <v>906</v>
      </c>
      <c r="C26" s="73">
        <v>16</v>
      </c>
      <c r="D26" s="73">
        <f t="shared" si="3"/>
        <v>922</v>
      </c>
      <c r="E26" s="73"/>
      <c r="F26" s="73">
        <v>0</v>
      </c>
      <c r="G26" s="73">
        <v>0</v>
      </c>
      <c r="H26" s="73">
        <f t="shared" si="1"/>
        <v>0</v>
      </c>
      <c r="I26" s="73"/>
      <c r="J26" s="54">
        <v>906</v>
      </c>
      <c r="K26" s="74">
        <v>16</v>
      </c>
      <c r="L26" s="54">
        <f t="shared" si="2"/>
        <v>922</v>
      </c>
      <c r="M26" s="54"/>
    </row>
    <row r="27" spans="1:13" ht="14.1" customHeight="1" x14ac:dyDescent="0.2">
      <c r="A27" s="60" t="s">
        <v>19</v>
      </c>
      <c r="B27" s="76">
        <v>2630</v>
      </c>
      <c r="C27" s="76">
        <v>276</v>
      </c>
      <c r="D27" s="73">
        <f t="shared" si="3"/>
        <v>2906</v>
      </c>
      <c r="E27" s="73"/>
      <c r="F27" s="73">
        <v>0</v>
      </c>
      <c r="G27" s="76">
        <v>4</v>
      </c>
      <c r="H27" s="73">
        <f t="shared" si="1"/>
        <v>4</v>
      </c>
      <c r="I27" s="73"/>
      <c r="J27" s="54">
        <v>2630</v>
      </c>
      <c r="K27" s="74">
        <v>280</v>
      </c>
      <c r="L27" s="54">
        <f t="shared" si="2"/>
        <v>2910</v>
      </c>
      <c r="M27" s="54"/>
    </row>
    <row r="28" spans="1:13" ht="14.1" customHeight="1" x14ac:dyDescent="0.2">
      <c r="A28" s="60" t="s">
        <v>20</v>
      </c>
      <c r="B28" s="76">
        <v>3036</v>
      </c>
      <c r="C28" s="73">
        <v>124</v>
      </c>
      <c r="D28" s="73">
        <f t="shared" si="3"/>
        <v>3160</v>
      </c>
      <c r="E28" s="73"/>
      <c r="F28" s="76">
        <v>131</v>
      </c>
      <c r="G28" s="73">
        <v>0</v>
      </c>
      <c r="H28" s="73">
        <f t="shared" si="1"/>
        <v>131</v>
      </c>
      <c r="I28" s="73"/>
      <c r="J28" s="54">
        <v>3167</v>
      </c>
      <c r="K28" s="74">
        <v>124</v>
      </c>
      <c r="L28" s="54">
        <f t="shared" si="2"/>
        <v>3291</v>
      </c>
      <c r="M28" s="54"/>
    </row>
    <row r="29" spans="1:13" ht="14.1" customHeight="1" x14ac:dyDescent="0.2">
      <c r="A29" s="60" t="s">
        <v>21</v>
      </c>
      <c r="B29" s="76">
        <v>2725</v>
      </c>
      <c r="C29" s="76">
        <v>277</v>
      </c>
      <c r="D29" s="73">
        <f t="shared" si="3"/>
        <v>3002</v>
      </c>
      <c r="E29" s="73"/>
      <c r="F29" s="73">
        <v>0</v>
      </c>
      <c r="G29" s="76">
        <v>2</v>
      </c>
      <c r="H29" s="73">
        <f t="shared" si="1"/>
        <v>2</v>
      </c>
      <c r="I29" s="73"/>
      <c r="J29" s="54">
        <v>2725</v>
      </c>
      <c r="K29" s="74">
        <v>279</v>
      </c>
      <c r="L29" s="54">
        <f t="shared" si="2"/>
        <v>3004</v>
      </c>
      <c r="M29" s="54"/>
    </row>
    <row r="30" spans="1:13" ht="14.1" customHeight="1" x14ac:dyDescent="0.2">
      <c r="A30" s="60" t="s">
        <v>22</v>
      </c>
      <c r="B30" s="76">
        <v>8590</v>
      </c>
      <c r="C30" s="76">
        <v>2206</v>
      </c>
      <c r="D30" s="73">
        <f t="shared" si="3"/>
        <v>10796</v>
      </c>
      <c r="E30" s="73"/>
      <c r="F30" s="76">
        <v>287</v>
      </c>
      <c r="G30" s="73">
        <v>0</v>
      </c>
      <c r="H30" s="73">
        <f t="shared" si="1"/>
        <v>287</v>
      </c>
      <c r="I30" s="73"/>
      <c r="J30" s="54">
        <v>8877</v>
      </c>
      <c r="K30" s="74">
        <v>2206</v>
      </c>
      <c r="L30" s="54">
        <f t="shared" si="2"/>
        <v>11083</v>
      </c>
      <c r="M30" s="54"/>
    </row>
    <row r="31" spans="1:13" ht="14.1" customHeight="1" x14ac:dyDescent="0.2">
      <c r="A31" s="60" t="s">
        <v>23</v>
      </c>
      <c r="B31" s="76">
        <v>4548</v>
      </c>
      <c r="C31" s="73">
        <v>0</v>
      </c>
      <c r="D31" s="73">
        <f t="shared" si="3"/>
        <v>4548</v>
      </c>
      <c r="E31" s="73"/>
      <c r="F31" s="73">
        <v>0</v>
      </c>
      <c r="G31" s="73">
        <v>1</v>
      </c>
      <c r="H31" s="73">
        <f t="shared" si="1"/>
        <v>1</v>
      </c>
      <c r="I31" s="73"/>
      <c r="J31" s="54">
        <v>4548</v>
      </c>
      <c r="K31" s="74">
        <v>1</v>
      </c>
      <c r="L31" s="54">
        <f t="shared" si="2"/>
        <v>4549</v>
      </c>
      <c r="M31" s="54"/>
    </row>
    <row r="32" spans="1:13" ht="14.1" customHeight="1" x14ac:dyDescent="0.2">
      <c r="A32" s="60" t="s">
        <v>24</v>
      </c>
      <c r="B32" s="76">
        <v>586</v>
      </c>
      <c r="C32" s="73">
        <v>0</v>
      </c>
      <c r="D32" s="73">
        <f t="shared" si="3"/>
        <v>586</v>
      </c>
      <c r="E32" s="73"/>
      <c r="F32" s="73">
        <v>0</v>
      </c>
      <c r="G32" s="73">
        <v>0</v>
      </c>
      <c r="H32" s="73">
        <f t="shared" si="1"/>
        <v>0</v>
      </c>
      <c r="I32" s="73"/>
      <c r="J32" s="54">
        <v>586</v>
      </c>
      <c r="K32" s="74">
        <v>0</v>
      </c>
      <c r="L32" s="54">
        <f t="shared" si="2"/>
        <v>586</v>
      </c>
      <c r="M32" s="54"/>
    </row>
    <row r="33" spans="1:13" ht="14.1" customHeight="1" x14ac:dyDescent="0.2">
      <c r="A33" s="60" t="s">
        <v>25</v>
      </c>
      <c r="B33" s="76">
        <v>530</v>
      </c>
      <c r="C33" s="73">
        <v>0</v>
      </c>
      <c r="D33" s="73">
        <f t="shared" si="3"/>
        <v>530</v>
      </c>
      <c r="E33" s="73"/>
      <c r="F33" s="73">
        <v>0</v>
      </c>
      <c r="G33" s="73">
        <v>0</v>
      </c>
      <c r="H33" s="73">
        <f t="shared" si="1"/>
        <v>0</v>
      </c>
      <c r="I33" s="73"/>
      <c r="J33" s="54">
        <v>530</v>
      </c>
      <c r="K33" s="74">
        <v>0</v>
      </c>
      <c r="L33" s="54">
        <f t="shared" si="2"/>
        <v>530</v>
      </c>
      <c r="M33" s="54"/>
    </row>
    <row r="34" spans="1:13" ht="14.1" customHeight="1" x14ac:dyDescent="0.2">
      <c r="A34" s="60" t="s">
        <v>26</v>
      </c>
      <c r="B34" s="76">
        <v>59</v>
      </c>
      <c r="C34" s="73">
        <v>4</v>
      </c>
      <c r="D34" s="73">
        <f t="shared" si="3"/>
        <v>63</v>
      </c>
      <c r="E34" s="73"/>
      <c r="F34" s="73">
        <v>0</v>
      </c>
      <c r="G34" s="73">
        <v>0</v>
      </c>
      <c r="H34" s="73">
        <f t="shared" si="1"/>
        <v>0</v>
      </c>
      <c r="I34" s="73"/>
      <c r="J34" s="54">
        <v>59</v>
      </c>
      <c r="K34" s="74">
        <v>4</v>
      </c>
      <c r="L34" s="54">
        <f t="shared" si="2"/>
        <v>63</v>
      </c>
      <c r="M34" s="54"/>
    </row>
    <row r="35" spans="1:13" ht="14.1" customHeight="1" x14ac:dyDescent="0.2">
      <c r="A35" s="60" t="s">
        <v>27</v>
      </c>
      <c r="B35" s="76">
        <v>4218</v>
      </c>
      <c r="C35" s="73">
        <v>0</v>
      </c>
      <c r="D35" s="73">
        <f t="shared" si="3"/>
        <v>4218</v>
      </c>
      <c r="E35" s="73"/>
      <c r="F35" s="73">
        <v>0</v>
      </c>
      <c r="G35" s="73">
        <v>0</v>
      </c>
      <c r="H35" s="73">
        <f t="shared" si="1"/>
        <v>0</v>
      </c>
      <c r="I35" s="73"/>
      <c r="J35" s="54">
        <v>4218</v>
      </c>
      <c r="K35" s="74">
        <v>0</v>
      </c>
      <c r="L35" s="54">
        <f t="shared" si="2"/>
        <v>4218</v>
      </c>
      <c r="M35" s="54"/>
    </row>
    <row r="36" spans="1:13" ht="13.5" customHeight="1" x14ac:dyDescent="0.2">
      <c r="A36" s="91" t="s">
        <v>28</v>
      </c>
      <c r="B36" s="87">
        <f>SUM(B9:B10)+SUM(B13:B24)</f>
        <v>76490</v>
      </c>
      <c r="C36" s="87">
        <f>SUM(C9:C10)+SUM(C13:C24)</f>
        <v>4568</v>
      </c>
      <c r="D36" s="87">
        <f>SUM(D9:D10)+SUM(D13:D24)</f>
        <v>81058</v>
      </c>
      <c r="E36" s="58"/>
      <c r="F36" s="87">
        <f>SUM(F9:F10)+SUM(F13:F24)</f>
        <v>69299</v>
      </c>
      <c r="G36" s="87">
        <f>SUM(G9:G10)+SUM(G13:G24)</f>
        <v>596</v>
      </c>
      <c r="H36" s="87">
        <f>SUM(H9:H10)+SUM(H13:H24)</f>
        <v>69895</v>
      </c>
      <c r="I36" s="58"/>
      <c r="J36" s="87">
        <f>SUM(J9:J10)+SUM(J13:J24)</f>
        <v>145789</v>
      </c>
      <c r="K36" s="87">
        <f>SUM(K9:K10)+SUM(K13:K24)</f>
        <v>5164</v>
      </c>
      <c r="L36" s="87">
        <f>SUM(L9:L10)+SUM(L13:L24)</f>
        <v>150953</v>
      </c>
      <c r="M36" s="58"/>
    </row>
    <row r="37" spans="1:13" ht="13.5" customHeight="1" x14ac:dyDescent="0.2">
      <c r="A37" s="86"/>
      <c r="B37" s="88"/>
      <c r="C37" s="88"/>
      <c r="D37" s="88"/>
      <c r="E37" s="59"/>
      <c r="F37" s="88"/>
      <c r="G37" s="88"/>
      <c r="H37" s="88"/>
      <c r="I37" s="59"/>
      <c r="J37" s="88"/>
      <c r="K37" s="88"/>
      <c r="L37" s="88"/>
      <c r="M37" s="59"/>
    </row>
    <row r="38" spans="1:13" ht="14.1" customHeight="1" x14ac:dyDescent="0.2">
      <c r="A38" s="60" t="s">
        <v>29</v>
      </c>
      <c r="B38" s="54">
        <f>+B11+SUM(B25:B28)+B34</f>
        <v>21576</v>
      </c>
      <c r="C38" s="54">
        <f>+C11+SUM(C25:C28)+C34</f>
        <v>2060</v>
      </c>
      <c r="D38" s="54">
        <f>+D11+SUM(D25:D28)+D34</f>
        <v>23636</v>
      </c>
      <c r="E38" s="54"/>
      <c r="F38" s="54">
        <f>+F11+SUM(F25:F28)+F34</f>
        <v>3700</v>
      </c>
      <c r="G38" s="54">
        <f>+G11+SUM(G25:G28)+G34</f>
        <v>20</v>
      </c>
      <c r="H38" s="54">
        <f>+H11+SUM(H25:H28)+H34</f>
        <v>3720</v>
      </c>
      <c r="I38" s="54"/>
      <c r="J38" s="54">
        <f>+J11+SUM(J25:J28)+J34</f>
        <v>25276</v>
      </c>
      <c r="K38" s="54">
        <f>+K11+SUM(K25:K28)+K34</f>
        <v>2080</v>
      </c>
      <c r="L38" s="54">
        <f>+L11+SUM(L25:L28)+L34</f>
        <v>27356</v>
      </c>
      <c r="M38" s="54"/>
    </row>
    <row r="39" spans="1:13" ht="14.1" customHeight="1" x14ac:dyDescent="0.2">
      <c r="A39" s="60" t="s">
        <v>30</v>
      </c>
      <c r="B39" s="55">
        <f>+B12+SUM(B29:B33)+B35</f>
        <v>32024</v>
      </c>
      <c r="C39" s="55">
        <f>+C12+SUM(C29:C33)+C35</f>
        <v>3149</v>
      </c>
      <c r="D39" s="55">
        <f>+D12+SUM(D29:D33)+D35</f>
        <v>35173</v>
      </c>
      <c r="E39" s="55"/>
      <c r="F39" s="55">
        <f>+F12+SUM(F29:F33)+F35</f>
        <v>1128</v>
      </c>
      <c r="G39" s="55">
        <f>+G12+SUM(G29:G33)+G35</f>
        <v>35</v>
      </c>
      <c r="H39" s="55">
        <f>+H12+SUM(H29:H33)+H35</f>
        <v>1163</v>
      </c>
      <c r="I39" s="55"/>
      <c r="J39" s="55">
        <f>+J12+SUM(J29:J33)+J35</f>
        <v>33152</v>
      </c>
      <c r="K39" s="55">
        <f>+K12+SUM(K29:K33)+K35</f>
        <v>3184</v>
      </c>
      <c r="L39" s="55">
        <f>+L12+SUM(L29:L33)+L35</f>
        <v>36336</v>
      </c>
      <c r="M39" s="55"/>
    </row>
    <row r="40" spans="1:13" ht="13.5" customHeight="1" x14ac:dyDescent="0.2">
      <c r="A40" s="86" t="s">
        <v>42</v>
      </c>
      <c r="B40" s="85">
        <f t="shared" ref="B40:L40" si="4">SUM(B36:B39)</f>
        <v>130090</v>
      </c>
      <c r="C40" s="85">
        <f t="shared" si="4"/>
        <v>9777</v>
      </c>
      <c r="D40" s="85">
        <f t="shared" si="4"/>
        <v>139867</v>
      </c>
      <c r="E40" s="57"/>
      <c r="F40" s="85">
        <f t="shared" si="4"/>
        <v>74127</v>
      </c>
      <c r="G40" s="85">
        <f t="shared" si="4"/>
        <v>651</v>
      </c>
      <c r="H40" s="85">
        <f t="shared" si="4"/>
        <v>74778</v>
      </c>
      <c r="I40" s="57"/>
      <c r="J40" s="85">
        <f t="shared" si="4"/>
        <v>204217</v>
      </c>
      <c r="K40" s="85">
        <f t="shared" si="4"/>
        <v>10428</v>
      </c>
      <c r="L40" s="85">
        <f t="shared" si="4"/>
        <v>214645</v>
      </c>
      <c r="M40" s="57"/>
    </row>
    <row r="41" spans="1:13" ht="13.5" customHeight="1" x14ac:dyDescent="0.2">
      <c r="A41" s="86"/>
      <c r="B41" s="85"/>
      <c r="C41" s="85"/>
      <c r="D41" s="85"/>
      <c r="E41" s="57"/>
      <c r="F41" s="85"/>
      <c r="G41" s="85"/>
      <c r="H41" s="85"/>
      <c r="I41" s="57"/>
      <c r="J41" s="85"/>
      <c r="K41" s="85"/>
      <c r="L41" s="85"/>
      <c r="M41" s="57"/>
    </row>
    <row r="43" spans="1:13" s="34" customFormat="1" ht="12" customHeight="1" x14ac:dyDescent="0.2">
      <c r="A43" s="35" t="s">
        <v>31</v>
      </c>
    </row>
  </sheetData>
  <mergeCells count="35">
    <mergeCell ref="A1:M1"/>
    <mergeCell ref="A2:M2"/>
    <mergeCell ref="A4:A8"/>
    <mergeCell ref="B4:D5"/>
    <mergeCell ref="F4:H5"/>
    <mergeCell ref="J4:L5"/>
    <mergeCell ref="B6:B8"/>
    <mergeCell ref="C6:C8"/>
    <mergeCell ref="D6:D8"/>
    <mergeCell ref="F6:F8"/>
    <mergeCell ref="A36:A37"/>
    <mergeCell ref="B36:B37"/>
    <mergeCell ref="C36:C37"/>
    <mergeCell ref="D36:D37"/>
    <mergeCell ref="F36:F37"/>
    <mergeCell ref="G6:G8"/>
    <mergeCell ref="H6:H8"/>
    <mergeCell ref="J6:J8"/>
    <mergeCell ref="K6:K8"/>
    <mergeCell ref="L6:L8"/>
    <mergeCell ref="A40:A41"/>
    <mergeCell ref="B40:B41"/>
    <mergeCell ref="C40:C41"/>
    <mergeCell ref="D40:D41"/>
    <mergeCell ref="F40:F41"/>
    <mergeCell ref="G36:G37"/>
    <mergeCell ref="H36:H37"/>
    <mergeCell ref="J36:J37"/>
    <mergeCell ref="K36:K37"/>
    <mergeCell ref="L36:L37"/>
    <mergeCell ref="G40:G41"/>
    <mergeCell ref="H40:H41"/>
    <mergeCell ref="J40:J41"/>
    <mergeCell ref="K40:K41"/>
    <mergeCell ref="L40:L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K31" sqref="K31"/>
    </sheetView>
  </sheetViews>
  <sheetFormatPr defaultRowHeight="12.75" x14ac:dyDescent="0.2"/>
  <cols>
    <col min="1" max="1" width="18.7109375" style="51" customWidth="1"/>
    <col min="2" max="2" width="9.7109375" style="51" customWidth="1"/>
    <col min="3" max="3" width="9.5703125" style="51" customWidth="1"/>
    <col min="4" max="4" width="12.42578125" style="51" customWidth="1"/>
    <col min="5" max="5" width="1.28515625" style="51" customWidth="1"/>
    <col min="6" max="8" width="10" style="51" customWidth="1"/>
    <col min="9" max="9" width="1.28515625" style="51" customWidth="1"/>
    <col min="10" max="10" width="10.42578125" style="51" customWidth="1"/>
    <col min="11" max="11" width="9.7109375" style="51" customWidth="1"/>
    <col min="12" max="12" width="10" style="51" customWidth="1"/>
    <col min="13" max="13" width="1.28515625" style="51" customWidth="1"/>
    <col min="14" max="15" width="9.28515625" style="51" bestFit="1" customWidth="1"/>
    <col min="16" max="16" width="10" style="51" customWidth="1"/>
    <col min="17" max="17" width="1.28515625" style="51" customWidth="1"/>
    <col min="18" max="16384" width="9.140625" style="51"/>
  </cols>
  <sheetData>
    <row r="1" spans="1:17" ht="12.6" customHeight="1" x14ac:dyDescent="0.2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71" customFormat="1" ht="12.6" customHeight="1" x14ac:dyDescent="0.2">
      <c r="A2" s="93" t="s">
        <v>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4" spans="1:17" ht="12.6" customHeight="1" x14ac:dyDescent="0.2">
      <c r="A4" s="90" t="s">
        <v>0</v>
      </c>
      <c r="B4" s="90" t="s">
        <v>35</v>
      </c>
      <c r="C4" s="94"/>
      <c r="D4" s="94"/>
      <c r="E4" s="62"/>
      <c r="F4" s="90" t="s">
        <v>36</v>
      </c>
      <c r="G4" s="94"/>
      <c r="H4" s="94"/>
      <c r="I4" s="62"/>
      <c r="J4" s="90" t="s">
        <v>37</v>
      </c>
      <c r="K4" s="94"/>
      <c r="L4" s="94"/>
      <c r="M4" s="62"/>
      <c r="N4" s="90" t="s">
        <v>38</v>
      </c>
      <c r="O4" s="90"/>
      <c r="P4" s="90"/>
      <c r="Q4" s="61"/>
    </row>
    <row r="5" spans="1:17" ht="12.6" customHeight="1" x14ac:dyDescent="0.2">
      <c r="A5" s="90"/>
      <c r="B5" s="94"/>
      <c r="C5" s="94"/>
      <c r="D5" s="94"/>
      <c r="E5" s="62"/>
      <c r="F5" s="94"/>
      <c r="G5" s="94"/>
      <c r="H5" s="94"/>
      <c r="I5" s="62"/>
      <c r="J5" s="94"/>
      <c r="K5" s="94"/>
      <c r="L5" s="94"/>
      <c r="M5" s="62"/>
      <c r="N5" s="90"/>
      <c r="O5" s="90"/>
      <c r="P5" s="90"/>
      <c r="Q5" s="61"/>
    </row>
    <row r="6" spans="1:17" ht="12.6" customHeight="1" x14ac:dyDescent="0.2">
      <c r="A6" s="90"/>
      <c r="B6" s="89" t="s">
        <v>39</v>
      </c>
      <c r="C6" s="89" t="s">
        <v>40</v>
      </c>
      <c r="D6" s="89" t="s">
        <v>41</v>
      </c>
      <c r="E6" s="61"/>
      <c r="F6" s="89" t="s">
        <v>39</v>
      </c>
      <c r="G6" s="89" t="s">
        <v>40</v>
      </c>
      <c r="H6" s="89" t="s">
        <v>41</v>
      </c>
      <c r="I6" s="61"/>
      <c r="J6" s="89" t="s">
        <v>39</v>
      </c>
      <c r="K6" s="89" t="s">
        <v>40</v>
      </c>
      <c r="L6" s="89" t="s">
        <v>41</v>
      </c>
      <c r="M6" s="61"/>
      <c r="N6" s="89" t="s">
        <v>39</v>
      </c>
      <c r="O6" s="89" t="s">
        <v>40</v>
      </c>
      <c r="P6" s="89" t="s">
        <v>41</v>
      </c>
      <c r="Q6" s="61"/>
    </row>
    <row r="7" spans="1:17" ht="12.6" customHeight="1" x14ac:dyDescent="0.2">
      <c r="A7" s="90"/>
      <c r="B7" s="90"/>
      <c r="C7" s="90"/>
      <c r="D7" s="90"/>
      <c r="E7" s="61"/>
      <c r="F7" s="90"/>
      <c r="G7" s="90"/>
      <c r="H7" s="90"/>
      <c r="I7" s="61"/>
      <c r="J7" s="90"/>
      <c r="K7" s="90"/>
      <c r="L7" s="90"/>
      <c r="M7" s="61"/>
      <c r="N7" s="90"/>
      <c r="O7" s="90"/>
      <c r="P7" s="90"/>
      <c r="Q7" s="61"/>
    </row>
    <row r="8" spans="1:17" ht="12.6" customHeight="1" x14ac:dyDescent="0.2">
      <c r="A8" s="90"/>
      <c r="B8" s="90"/>
      <c r="C8" s="90"/>
      <c r="D8" s="90"/>
      <c r="E8" s="61"/>
      <c r="F8" s="90"/>
      <c r="G8" s="90"/>
      <c r="H8" s="90"/>
      <c r="I8" s="61"/>
      <c r="J8" s="90"/>
      <c r="K8" s="90"/>
      <c r="L8" s="90"/>
      <c r="M8" s="61"/>
      <c r="N8" s="90"/>
      <c r="O8" s="90"/>
      <c r="P8" s="90"/>
      <c r="Q8" s="61"/>
    </row>
    <row r="9" spans="1:17" ht="13.5" customHeight="1" x14ac:dyDescent="0.2">
      <c r="A9" s="60" t="s">
        <v>1</v>
      </c>
      <c r="B9" s="72">
        <v>1717038</v>
      </c>
      <c r="C9" s="72">
        <v>1675114</v>
      </c>
      <c r="D9" s="73">
        <f>C9+B9</f>
        <v>3392152</v>
      </c>
      <c r="E9" s="73">
        <v>4253553</v>
      </c>
      <c r="F9" s="72">
        <v>4253553</v>
      </c>
      <c r="G9" s="72">
        <v>4257045</v>
      </c>
      <c r="H9" s="73">
        <f>G9+F9</f>
        <v>8510598</v>
      </c>
      <c r="I9" s="73">
        <v>5932159</v>
      </c>
      <c r="J9" s="54">
        <f>F9+B9</f>
        <v>5970591</v>
      </c>
      <c r="K9" s="74">
        <f>G9+C9</f>
        <v>5932159</v>
      </c>
      <c r="L9" s="54">
        <f>K9+J9</f>
        <v>11902750</v>
      </c>
      <c r="M9" s="54">
        <v>74191</v>
      </c>
      <c r="N9" s="73">
        <v>0</v>
      </c>
      <c r="O9" s="73">
        <v>74191</v>
      </c>
      <c r="P9" s="52">
        <f>O9+N9</f>
        <v>74191</v>
      </c>
      <c r="Q9" s="52"/>
    </row>
    <row r="10" spans="1:17" ht="13.5" customHeight="1" x14ac:dyDescent="0.2">
      <c r="A10" s="60" t="s">
        <v>2</v>
      </c>
      <c r="B10" s="72">
        <v>451945</v>
      </c>
      <c r="C10" s="72">
        <v>456455</v>
      </c>
      <c r="D10" s="73">
        <f t="shared" ref="D10:D35" si="0">C10+B10</f>
        <v>908400</v>
      </c>
      <c r="E10" s="73">
        <v>293594</v>
      </c>
      <c r="F10" s="72">
        <v>293594</v>
      </c>
      <c r="G10" s="72">
        <v>294362</v>
      </c>
      <c r="H10" s="73">
        <f t="shared" ref="H10:H35" si="1">G10+F10</f>
        <v>587956</v>
      </c>
      <c r="I10" s="73">
        <v>750817</v>
      </c>
      <c r="J10" s="54">
        <f t="shared" ref="J10:K35" si="2">F10+B10</f>
        <v>745539</v>
      </c>
      <c r="K10" s="74">
        <f t="shared" si="2"/>
        <v>750817</v>
      </c>
      <c r="L10" s="54">
        <f t="shared" ref="L10:L35" si="3">K10+J10</f>
        <v>1496356</v>
      </c>
      <c r="M10" s="54">
        <v>1037</v>
      </c>
      <c r="N10" s="73">
        <v>1037</v>
      </c>
      <c r="O10" s="73">
        <v>0</v>
      </c>
      <c r="P10" s="52">
        <f t="shared" ref="P10:P35" si="4">O10+N10</f>
        <v>1037</v>
      </c>
      <c r="Q10" s="52"/>
    </row>
    <row r="11" spans="1:17" ht="13.5" customHeight="1" x14ac:dyDescent="0.2">
      <c r="A11" s="60" t="s">
        <v>3</v>
      </c>
      <c r="B11" s="72">
        <v>591355</v>
      </c>
      <c r="C11" s="72">
        <v>609040</v>
      </c>
      <c r="D11" s="73">
        <f t="shared" si="0"/>
        <v>1200395</v>
      </c>
      <c r="E11" s="73">
        <v>195577</v>
      </c>
      <c r="F11" s="72">
        <v>195577</v>
      </c>
      <c r="G11" s="72">
        <v>199258</v>
      </c>
      <c r="H11" s="73">
        <f t="shared" si="1"/>
        <v>394835</v>
      </c>
      <c r="I11" s="73">
        <v>808298</v>
      </c>
      <c r="J11" s="54">
        <f t="shared" si="2"/>
        <v>786932</v>
      </c>
      <c r="K11" s="74">
        <f t="shared" si="2"/>
        <v>808298</v>
      </c>
      <c r="L11" s="54">
        <f t="shared" si="3"/>
        <v>1595230</v>
      </c>
      <c r="M11" s="54">
        <v>1640</v>
      </c>
      <c r="N11" s="73">
        <v>920</v>
      </c>
      <c r="O11" s="73">
        <v>720</v>
      </c>
      <c r="P11" s="52">
        <f t="shared" si="4"/>
        <v>1640</v>
      </c>
      <c r="Q11" s="52"/>
    </row>
    <row r="12" spans="1:17" ht="13.5" customHeight="1" x14ac:dyDescent="0.2">
      <c r="A12" s="60" t="s">
        <v>4</v>
      </c>
      <c r="B12" s="73">
        <v>529324</v>
      </c>
      <c r="C12" s="73">
        <v>530900</v>
      </c>
      <c r="D12" s="73">
        <f t="shared" si="0"/>
        <v>1060224</v>
      </c>
      <c r="E12" s="73">
        <v>35335</v>
      </c>
      <c r="F12" s="72">
        <v>35335</v>
      </c>
      <c r="G12" s="72">
        <v>37906</v>
      </c>
      <c r="H12" s="73">
        <f t="shared" si="1"/>
        <v>73241</v>
      </c>
      <c r="I12" s="73">
        <v>568806</v>
      </c>
      <c r="J12" s="54">
        <f t="shared" si="2"/>
        <v>564659</v>
      </c>
      <c r="K12" s="74">
        <f t="shared" si="2"/>
        <v>568806</v>
      </c>
      <c r="L12" s="54">
        <f t="shared" si="3"/>
        <v>1133465</v>
      </c>
      <c r="M12" s="54">
        <v>4324</v>
      </c>
      <c r="N12" s="73">
        <v>3564</v>
      </c>
      <c r="O12" s="73">
        <v>760</v>
      </c>
      <c r="P12" s="52">
        <f t="shared" si="4"/>
        <v>4324</v>
      </c>
      <c r="Q12" s="52"/>
    </row>
    <row r="13" spans="1:17" ht="13.5" customHeight="1" x14ac:dyDescent="0.2">
      <c r="A13" s="60" t="s">
        <v>5</v>
      </c>
      <c r="B13" s="72">
        <v>267397</v>
      </c>
      <c r="C13" s="72">
        <v>276676</v>
      </c>
      <c r="D13" s="73">
        <f t="shared" si="0"/>
        <v>544073</v>
      </c>
      <c r="E13" s="73">
        <v>20364</v>
      </c>
      <c r="F13" s="72">
        <v>20364</v>
      </c>
      <c r="G13" s="72">
        <v>22074</v>
      </c>
      <c r="H13" s="73">
        <f t="shared" si="1"/>
        <v>42438</v>
      </c>
      <c r="I13" s="73">
        <v>298750</v>
      </c>
      <c r="J13" s="54">
        <f t="shared" si="2"/>
        <v>287761</v>
      </c>
      <c r="K13" s="74">
        <f t="shared" si="2"/>
        <v>298750</v>
      </c>
      <c r="L13" s="54">
        <f t="shared" si="3"/>
        <v>586511</v>
      </c>
      <c r="M13" s="54">
        <v>0</v>
      </c>
      <c r="N13" s="73">
        <v>0</v>
      </c>
      <c r="O13" s="73">
        <v>0</v>
      </c>
      <c r="P13" s="52">
        <f t="shared" si="4"/>
        <v>0</v>
      </c>
      <c r="Q13" s="52"/>
    </row>
    <row r="14" spans="1:17" ht="13.5" customHeight="1" x14ac:dyDescent="0.2">
      <c r="A14" s="60" t="s">
        <v>6</v>
      </c>
      <c r="B14" s="72">
        <v>276511</v>
      </c>
      <c r="C14" s="72">
        <v>283889</v>
      </c>
      <c r="D14" s="73">
        <f t="shared" si="0"/>
        <v>560400</v>
      </c>
      <c r="E14" s="73">
        <v>20364</v>
      </c>
      <c r="F14" s="72">
        <v>32316</v>
      </c>
      <c r="G14" s="72">
        <v>30633</v>
      </c>
      <c r="H14" s="73">
        <f t="shared" si="1"/>
        <v>62949</v>
      </c>
      <c r="I14" s="73">
        <v>298750</v>
      </c>
      <c r="J14" s="54">
        <f t="shared" si="2"/>
        <v>308827</v>
      </c>
      <c r="K14" s="74">
        <f t="shared" si="2"/>
        <v>314522</v>
      </c>
      <c r="L14" s="54">
        <f t="shared" si="3"/>
        <v>623349</v>
      </c>
      <c r="M14" s="54">
        <v>0</v>
      </c>
      <c r="N14" s="73">
        <v>0</v>
      </c>
      <c r="O14" s="73">
        <v>0</v>
      </c>
      <c r="P14" s="52">
        <f t="shared" si="4"/>
        <v>0</v>
      </c>
      <c r="Q14" s="52"/>
    </row>
    <row r="15" spans="1:17" ht="13.5" customHeight="1" x14ac:dyDescent="0.2">
      <c r="A15" s="60" t="s">
        <v>7</v>
      </c>
      <c r="B15" s="72">
        <v>236849</v>
      </c>
      <c r="C15" s="72">
        <v>240717</v>
      </c>
      <c r="D15" s="73">
        <f t="shared" si="0"/>
        <v>477566</v>
      </c>
      <c r="E15" s="73">
        <v>0</v>
      </c>
      <c r="F15" s="73">
        <v>0</v>
      </c>
      <c r="G15" s="73">
        <v>0</v>
      </c>
      <c r="H15" s="73">
        <f t="shared" si="1"/>
        <v>0</v>
      </c>
      <c r="I15" s="73">
        <v>240717</v>
      </c>
      <c r="J15" s="54">
        <f t="shared" si="2"/>
        <v>236849</v>
      </c>
      <c r="K15" s="74">
        <f t="shared" si="2"/>
        <v>240717</v>
      </c>
      <c r="L15" s="54">
        <f t="shared" si="3"/>
        <v>477566</v>
      </c>
      <c r="M15" s="54">
        <v>0</v>
      </c>
      <c r="N15" s="73">
        <v>0</v>
      </c>
      <c r="O15" s="73">
        <v>0</v>
      </c>
      <c r="P15" s="52">
        <f t="shared" si="4"/>
        <v>0</v>
      </c>
      <c r="Q15" s="52"/>
    </row>
    <row r="16" spans="1:17" ht="13.5" customHeight="1" x14ac:dyDescent="0.2">
      <c r="A16" s="60" t="s">
        <v>8</v>
      </c>
      <c r="B16" s="72">
        <v>8038</v>
      </c>
      <c r="C16" s="72">
        <v>8117</v>
      </c>
      <c r="D16" s="73">
        <f t="shared" si="0"/>
        <v>16155</v>
      </c>
      <c r="E16" s="73">
        <v>10967</v>
      </c>
      <c r="F16" s="72">
        <v>10967</v>
      </c>
      <c r="G16" s="72">
        <v>11081</v>
      </c>
      <c r="H16" s="73">
        <f t="shared" si="1"/>
        <v>22048</v>
      </c>
      <c r="I16" s="73">
        <v>19198</v>
      </c>
      <c r="J16" s="54">
        <f t="shared" si="2"/>
        <v>19005</v>
      </c>
      <c r="K16" s="74">
        <f t="shared" si="2"/>
        <v>19198</v>
      </c>
      <c r="L16" s="54">
        <f t="shared" si="3"/>
        <v>38203</v>
      </c>
      <c r="M16" s="54">
        <v>0</v>
      </c>
      <c r="N16" s="73">
        <v>0</v>
      </c>
      <c r="O16" s="73">
        <v>0</v>
      </c>
      <c r="P16" s="52">
        <f t="shared" si="4"/>
        <v>0</v>
      </c>
      <c r="Q16" s="52"/>
    </row>
    <row r="17" spans="1:17" ht="13.5" customHeight="1" x14ac:dyDescent="0.2">
      <c r="A17" s="60" t="s">
        <v>9</v>
      </c>
      <c r="B17" s="73">
        <v>93998</v>
      </c>
      <c r="C17" s="73">
        <v>95373</v>
      </c>
      <c r="D17" s="73">
        <f t="shared" si="0"/>
        <v>189371</v>
      </c>
      <c r="E17" s="73">
        <v>110</v>
      </c>
      <c r="F17" s="72">
        <v>110</v>
      </c>
      <c r="G17" s="72">
        <v>129</v>
      </c>
      <c r="H17" s="73">
        <f t="shared" si="1"/>
        <v>239</v>
      </c>
      <c r="I17" s="73">
        <v>95502</v>
      </c>
      <c r="J17" s="54">
        <f t="shared" si="2"/>
        <v>94108</v>
      </c>
      <c r="K17" s="74">
        <f t="shared" si="2"/>
        <v>95502</v>
      </c>
      <c r="L17" s="54">
        <f t="shared" si="3"/>
        <v>189610</v>
      </c>
      <c r="M17" s="54">
        <v>0</v>
      </c>
      <c r="N17" s="73">
        <v>0</v>
      </c>
      <c r="O17" s="73">
        <v>0</v>
      </c>
      <c r="P17" s="52">
        <f t="shared" si="4"/>
        <v>0</v>
      </c>
      <c r="Q17" s="52"/>
    </row>
    <row r="18" spans="1:17" ht="13.5" customHeight="1" x14ac:dyDescent="0.2">
      <c r="A18" s="60" t="s">
        <v>10</v>
      </c>
      <c r="B18" s="72">
        <v>85394</v>
      </c>
      <c r="C18" s="72">
        <v>87673</v>
      </c>
      <c r="D18" s="73">
        <f t="shared" si="0"/>
        <v>173067</v>
      </c>
      <c r="E18" s="73">
        <v>0</v>
      </c>
      <c r="F18" s="73">
        <v>0</v>
      </c>
      <c r="G18" s="72">
        <v>0</v>
      </c>
      <c r="H18" s="73">
        <f t="shared" si="1"/>
        <v>0</v>
      </c>
      <c r="I18" s="73">
        <v>87673</v>
      </c>
      <c r="J18" s="54">
        <f t="shared" si="2"/>
        <v>85394</v>
      </c>
      <c r="K18" s="74">
        <f t="shared" si="2"/>
        <v>87673</v>
      </c>
      <c r="L18" s="54">
        <f t="shared" si="3"/>
        <v>173067</v>
      </c>
      <c r="M18" s="54">
        <v>0</v>
      </c>
      <c r="N18" s="73">
        <v>0</v>
      </c>
      <c r="O18" s="73">
        <v>0</v>
      </c>
      <c r="P18" s="52">
        <f t="shared" si="4"/>
        <v>0</v>
      </c>
      <c r="Q18" s="52"/>
    </row>
    <row r="19" spans="1:17" ht="13.5" customHeight="1" x14ac:dyDescent="0.2">
      <c r="A19" s="53" t="s">
        <v>11</v>
      </c>
      <c r="B19" s="72">
        <v>6472</v>
      </c>
      <c r="C19" s="72">
        <v>6760</v>
      </c>
      <c r="D19" s="73">
        <f t="shared" si="0"/>
        <v>13232</v>
      </c>
      <c r="E19" s="73">
        <v>3425</v>
      </c>
      <c r="F19" s="73">
        <v>3425</v>
      </c>
      <c r="G19" s="72">
        <v>3484</v>
      </c>
      <c r="H19" s="73">
        <f t="shared" si="1"/>
        <v>6909</v>
      </c>
      <c r="I19" s="73">
        <v>10244</v>
      </c>
      <c r="J19" s="54">
        <f t="shared" si="2"/>
        <v>9897</v>
      </c>
      <c r="K19" s="74">
        <f t="shared" si="2"/>
        <v>10244</v>
      </c>
      <c r="L19" s="54">
        <f t="shared" si="3"/>
        <v>20141</v>
      </c>
      <c r="M19" s="54">
        <v>0</v>
      </c>
      <c r="N19" s="73">
        <v>0</v>
      </c>
      <c r="O19" s="73">
        <v>0</v>
      </c>
      <c r="P19" s="52">
        <f t="shared" si="4"/>
        <v>0</v>
      </c>
      <c r="Q19" s="52"/>
    </row>
    <row r="20" spans="1:17" ht="13.5" customHeight="1" x14ac:dyDescent="0.2">
      <c r="A20" s="60" t="s">
        <v>12</v>
      </c>
      <c r="B20" s="73">
        <v>330817</v>
      </c>
      <c r="C20" s="73">
        <v>328262</v>
      </c>
      <c r="D20" s="73">
        <f t="shared" si="0"/>
        <v>659079</v>
      </c>
      <c r="E20" s="73">
        <v>42536</v>
      </c>
      <c r="F20" s="72">
        <v>42536</v>
      </c>
      <c r="G20" s="72">
        <v>41252</v>
      </c>
      <c r="H20" s="73">
        <f t="shared" si="1"/>
        <v>83788</v>
      </c>
      <c r="I20" s="73">
        <v>369514</v>
      </c>
      <c r="J20" s="54">
        <f t="shared" si="2"/>
        <v>373353</v>
      </c>
      <c r="K20" s="74">
        <f t="shared" si="2"/>
        <v>369514</v>
      </c>
      <c r="L20" s="54">
        <f t="shared" si="3"/>
        <v>742867</v>
      </c>
      <c r="M20" s="54">
        <v>0</v>
      </c>
      <c r="N20" s="73">
        <v>0</v>
      </c>
      <c r="O20" s="73">
        <v>0</v>
      </c>
      <c r="P20" s="52">
        <f t="shared" si="4"/>
        <v>0</v>
      </c>
      <c r="Q20" s="52"/>
    </row>
    <row r="21" spans="1:17" ht="13.5" customHeight="1" x14ac:dyDescent="0.2">
      <c r="A21" s="53" t="s">
        <v>13</v>
      </c>
      <c r="B21" s="72">
        <v>34456</v>
      </c>
      <c r="C21" s="72">
        <v>33650</v>
      </c>
      <c r="D21" s="73">
        <f t="shared" si="0"/>
        <v>68106</v>
      </c>
      <c r="E21" s="73">
        <v>4561</v>
      </c>
      <c r="F21" s="72">
        <v>4561</v>
      </c>
      <c r="G21" s="72">
        <v>4640</v>
      </c>
      <c r="H21" s="73">
        <f t="shared" si="1"/>
        <v>9201</v>
      </c>
      <c r="I21" s="73">
        <v>38290</v>
      </c>
      <c r="J21" s="54">
        <f t="shared" si="2"/>
        <v>39017</v>
      </c>
      <c r="K21" s="74">
        <f t="shared" si="2"/>
        <v>38290</v>
      </c>
      <c r="L21" s="54">
        <f t="shared" si="3"/>
        <v>77307</v>
      </c>
      <c r="M21" s="54">
        <v>0</v>
      </c>
      <c r="N21" s="73">
        <v>0</v>
      </c>
      <c r="O21" s="73">
        <v>0</v>
      </c>
      <c r="P21" s="52">
        <f t="shared" si="4"/>
        <v>0</v>
      </c>
      <c r="Q21" s="52"/>
    </row>
    <row r="22" spans="1:17" ht="13.5" customHeight="1" x14ac:dyDescent="0.2">
      <c r="A22" s="60" t="s">
        <v>14</v>
      </c>
      <c r="B22" s="72">
        <v>0</v>
      </c>
      <c r="C22" s="72">
        <v>0</v>
      </c>
      <c r="D22" s="73">
        <f t="shared" si="0"/>
        <v>0</v>
      </c>
      <c r="E22" s="73">
        <v>0</v>
      </c>
      <c r="F22" s="72">
        <v>0</v>
      </c>
      <c r="G22" s="72">
        <v>0</v>
      </c>
      <c r="H22" s="73">
        <f t="shared" si="1"/>
        <v>0</v>
      </c>
      <c r="I22" s="73">
        <v>0</v>
      </c>
      <c r="J22" s="54">
        <f t="shared" si="2"/>
        <v>0</v>
      </c>
      <c r="K22" s="74">
        <f t="shared" si="2"/>
        <v>0</v>
      </c>
      <c r="L22" s="54">
        <f t="shared" si="3"/>
        <v>0</v>
      </c>
      <c r="M22" s="54">
        <v>0</v>
      </c>
      <c r="N22" s="73">
        <v>0</v>
      </c>
      <c r="O22" s="73">
        <v>0</v>
      </c>
      <c r="P22" s="52">
        <f t="shared" si="4"/>
        <v>0</v>
      </c>
      <c r="Q22" s="52"/>
    </row>
    <row r="23" spans="1:17" ht="13.5" customHeight="1" x14ac:dyDescent="0.2">
      <c r="A23" s="60" t="s">
        <v>15</v>
      </c>
      <c r="B23" s="72">
        <v>0</v>
      </c>
      <c r="C23" s="72">
        <v>0</v>
      </c>
      <c r="D23" s="73">
        <f t="shared" si="0"/>
        <v>0</v>
      </c>
      <c r="E23" s="73">
        <v>0</v>
      </c>
      <c r="F23" s="72">
        <v>0</v>
      </c>
      <c r="G23" s="72">
        <v>0</v>
      </c>
      <c r="H23" s="73">
        <f t="shared" si="1"/>
        <v>0</v>
      </c>
      <c r="I23" s="73">
        <v>0</v>
      </c>
      <c r="J23" s="54">
        <f t="shared" si="2"/>
        <v>0</v>
      </c>
      <c r="K23" s="74">
        <f t="shared" si="2"/>
        <v>0</v>
      </c>
      <c r="L23" s="54">
        <f t="shared" si="3"/>
        <v>0</v>
      </c>
      <c r="M23" s="54">
        <v>0</v>
      </c>
      <c r="N23" s="73">
        <v>0</v>
      </c>
      <c r="O23" s="73">
        <v>0</v>
      </c>
      <c r="P23" s="52">
        <f t="shared" si="4"/>
        <v>0</v>
      </c>
      <c r="Q23" s="52"/>
    </row>
    <row r="24" spans="1:17" ht="13.5" customHeight="1" x14ac:dyDescent="0.2">
      <c r="A24" s="60" t="s">
        <v>16</v>
      </c>
      <c r="B24" s="72">
        <v>0</v>
      </c>
      <c r="C24" s="72">
        <v>0</v>
      </c>
      <c r="D24" s="73">
        <f t="shared" si="0"/>
        <v>0</v>
      </c>
      <c r="E24" s="73">
        <v>0</v>
      </c>
      <c r="F24" s="73">
        <v>0</v>
      </c>
      <c r="G24" s="73">
        <v>0</v>
      </c>
      <c r="H24" s="73">
        <f t="shared" si="1"/>
        <v>0</v>
      </c>
      <c r="I24" s="73">
        <v>0</v>
      </c>
      <c r="J24" s="54">
        <f t="shared" si="2"/>
        <v>0</v>
      </c>
      <c r="K24" s="74">
        <f t="shared" si="2"/>
        <v>0</v>
      </c>
      <c r="L24" s="54">
        <f t="shared" si="3"/>
        <v>0</v>
      </c>
      <c r="M24" s="54">
        <v>0</v>
      </c>
      <c r="N24" s="73">
        <v>0</v>
      </c>
      <c r="O24" s="73">
        <v>0</v>
      </c>
      <c r="P24" s="52">
        <f t="shared" si="4"/>
        <v>0</v>
      </c>
      <c r="Q24" s="52"/>
    </row>
    <row r="25" spans="1:17" ht="13.5" customHeight="1" x14ac:dyDescent="0.2">
      <c r="A25" s="60" t="s">
        <v>17</v>
      </c>
      <c r="B25" s="72">
        <v>81443</v>
      </c>
      <c r="C25" s="72">
        <v>80245</v>
      </c>
      <c r="D25" s="73">
        <f t="shared" si="0"/>
        <v>161688</v>
      </c>
      <c r="E25" s="73">
        <v>0</v>
      </c>
      <c r="F25" s="72">
        <v>0</v>
      </c>
      <c r="G25" s="72">
        <v>0</v>
      </c>
      <c r="H25" s="73">
        <f t="shared" si="1"/>
        <v>0</v>
      </c>
      <c r="I25" s="73">
        <v>80245</v>
      </c>
      <c r="J25" s="54">
        <f t="shared" si="2"/>
        <v>81443</v>
      </c>
      <c r="K25" s="74">
        <f t="shared" si="2"/>
        <v>80245</v>
      </c>
      <c r="L25" s="54">
        <f t="shared" si="3"/>
        <v>161688</v>
      </c>
      <c r="M25" s="54">
        <v>12151</v>
      </c>
      <c r="N25" s="73">
        <v>12151</v>
      </c>
      <c r="O25" s="73">
        <v>0</v>
      </c>
      <c r="P25" s="52">
        <f t="shared" si="4"/>
        <v>12151</v>
      </c>
      <c r="Q25" s="52"/>
    </row>
    <row r="26" spans="1:17" ht="13.5" customHeight="1" x14ac:dyDescent="0.2">
      <c r="A26" s="60" t="s">
        <v>18</v>
      </c>
      <c r="B26" s="72">
        <v>18813</v>
      </c>
      <c r="C26" s="72">
        <v>18645</v>
      </c>
      <c r="D26" s="73">
        <f t="shared" si="0"/>
        <v>37458</v>
      </c>
      <c r="E26" s="73">
        <v>18</v>
      </c>
      <c r="F26" s="73">
        <v>18</v>
      </c>
      <c r="G26" s="73">
        <v>14</v>
      </c>
      <c r="H26" s="73">
        <f t="shared" si="1"/>
        <v>32</v>
      </c>
      <c r="I26" s="73">
        <v>18659</v>
      </c>
      <c r="J26" s="54">
        <f t="shared" si="2"/>
        <v>18831</v>
      </c>
      <c r="K26" s="74">
        <f t="shared" si="2"/>
        <v>18659</v>
      </c>
      <c r="L26" s="54">
        <f t="shared" si="3"/>
        <v>37490</v>
      </c>
      <c r="M26" s="54">
        <v>0</v>
      </c>
      <c r="N26" s="73">
        <v>0</v>
      </c>
      <c r="O26" s="73">
        <v>0</v>
      </c>
      <c r="P26" s="52">
        <f t="shared" si="4"/>
        <v>0</v>
      </c>
      <c r="Q26" s="52"/>
    </row>
    <row r="27" spans="1:17" ht="13.5" customHeight="1" x14ac:dyDescent="0.2">
      <c r="A27" s="60" t="s">
        <v>19</v>
      </c>
      <c r="B27" s="72">
        <v>103225</v>
      </c>
      <c r="C27" s="72">
        <v>103765</v>
      </c>
      <c r="D27" s="73">
        <f t="shared" si="0"/>
        <v>206990</v>
      </c>
      <c r="E27" s="73">
        <v>2</v>
      </c>
      <c r="F27" s="73">
        <v>2</v>
      </c>
      <c r="G27" s="73">
        <v>7</v>
      </c>
      <c r="H27" s="73">
        <f t="shared" si="1"/>
        <v>9</v>
      </c>
      <c r="I27" s="73">
        <v>103772</v>
      </c>
      <c r="J27" s="54">
        <f t="shared" si="2"/>
        <v>103227</v>
      </c>
      <c r="K27" s="74">
        <f t="shared" si="2"/>
        <v>103772</v>
      </c>
      <c r="L27" s="54">
        <f t="shared" si="3"/>
        <v>206999</v>
      </c>
      <c r="M27" s="54">
        <v>4590</v>
      </c>
      <c r="N27" s="73">
        <v>4590</v>
      </c>
      <c r="O27" s="73">
        <v>0</v>
      </c>
      <c r="P27" s="52">
        <f t="shared" si="4"/>
        <v>4590</v>
      </c>
      <c r="Q27" s="52"/>
    </row>
    <row r="28" spans="1:17" ht="13.5" customHeight="1" x14ac:dyDescent="0.2">
      <c r="A28" s="60" t="s">
        <v>20</v>
      </c>
      <c r="B28" s="72">
        <v>142176</v>
      </c>
      <c r="C28" s="72">
        <v>141915</v>
      </c>
      <c r="D28" s="73">
        <f t="shared" si="0"/>
        <v>284091</v>
      </c>
      <c r="E28" s="73">
        <v>2937</v>
      </c>
      <c r="F28" s="73">
        <v>2937</v>
      </c>
      <c r="G28" s="73">
        <v>3533</v>
      </c>
      <c r="H28" s="73">
        <f t="shared" si="1"/>
        <v>6470</v>
      </c>
      <c r="I28" s="73">
        <v>145448</v>
      </c>
      <c r="J28" s="54">
        <f t="shared" si="2"/>
        <v>145113</v>
      </c>
      <c r="K28" s="74">
        <f t="shared" si="2"/>
        <v>145448</v>
      </c>
      <c r="L28" s="54">
        <f t="shared" si="3"/>
        <v>290561</v>
      </c>
      <c r="M28" s="54">
        <v>0</v>
      </c>
      <c r="N28" s="73">
        <v>0</v>
      </c>
      <c r="O28" s="73">
        <v>0</v>
      </c>
      <c r="P28" s="52">
        <f t="shared" si="4"/>
        <v>0</v>
      </c>
      <c r="Q28" s="52"/>
    </row>
    <row r="29" spans="1:17" ht="13.5" customHeight="1" x14ac:dyDescent="0.2">
      <c r="A29" s="60" t="s">
        <v>21</v>
      </c>
      <c r="B29" s="72">
        <v>95794</v>
      </c>
      <c r="C29" s="72">
        <v>95014</v>
      </c>
      <c r="D29" s="73">
        <f t="shared" si="0"/>
        <v>190808</v>
      </c>
      <c r="E29" s="73">
        <v>0</v>
      </c>
      <c r="F29" s="72">
        <v>0</v>
      </c>
      <c r="G29" s="72">
        <v>0</v>
      </c>
      <c r="H29" s="73">
        <f t="shared" si="1"/>
        <v>0</v>
      </c>
      <c r="I29" s="73">
        <v>95014</v>
      </c>
      <c r="J29" s="54">
        <f t="shared" si="2"/>
        <v>95794</v>
      </c>
      <c r="K29" s="74">
        <f t="shared" si="2"/>
        <v>95014</v>
      </c>
      <c r="L29" s="54">
        <f t="shared" si="3"/>
        <v>190808</v>
      </c>
      <c r="M29" s="54">
        <v>5493</v>
      </c>
      <c r="N29" s="73">
        <v>5493</v>
      </c>
      <c r="O29" s="73">
        <v>0</v>
      </c>
      <c r="P29" s="52">
        <f t="shared" si="4"/>
        <v>5493</v>
      </c>
      <c r="Q29" s="52"/>
    </row>
    <row r="30" spans="1:17" ht="13.5" customHeight="1" x14ac:dyDescent="0.2">
      <c r="A30" s="60" t="s">
        <v>22</v>
      </c>
      <c r="B30" s="72">
        <v>271581</v>
      </c>
      <c r="C30" s="72">
        <v>272215</v>
      </c>
      <c r="D30" s="73">
        <f t="shared" si="0"/>
        <v>543796</v>
      </c>
      <c r="E30" s="73">
        <v>7641</v>
      </c>
      <c r="F30" s="73">
        <v>7641</v>
      </c>
      <c r="G30" s="73">
        <v>8121</v>
      </c>
      <c r="H30" s="73">
        <f t="shared" si="1"/>
        <v>15762</v>
      </c>
      <c r="I30" s="73">
        <v>280336</v>
      </c>
      <c r="J30" s="54">
        <f t="shared" si="2"/>
        <v>279222</v>
      </c>
      <c r="K30" s="74">
        <f t="shared" si="2"/>
        <v>280336</v>
      </c>
      <c r="L30" s="54">
        <f t="shared" si="3"/>
        <v>559558</v>
      </c>
      <c r="M30" s="54">
        <v>2011</v>
      </c>
      <c r="N30" s="73">
        <v>2011</v>
      </c>
      <c r="O30" s="73">
        <v>0</v>
      </c>
      <c r="P30" s="52">
        <f t="shared" si="4"/>
        <v>2011</v>
      </c>
      <c r="Q30" s="52"/>
    </row>
    <row r="31" spans="1:17" ht="13.5" customHeight="1" x14ac:dyDescent="0.2">
      <c r="A31" s="60" t="s">
        <v>23</v>
      </c>
      <c r="B31" s="72">
        <v>176721</v>
      </c>
      <c r="C31" s="72">
        <v>178589</v>
      </c>
      <c r="D31" s="73">
        <f t="shared" si="0"/>
        <v>355310</v>
      </c>
      <c r="E31" s="73">
        <v>32</v>
      </c>
      <c r="F31" s="72">
        <v>32</v>
      </c>
      <c r="G31" s="72">
        <v>0</v>
      </c>
      <c r="H31" s="73">
        <f t="shared" si="1"/>
        <v>32</v>
      </c>
      <c r="I31" s="73">
        <v>178589</v>
      </c>
      <c r="J31" s="54">
        <f t="shared" si="2"/>
        <v>176753</v>
      </c>
      <c r="K31" s="74">
        <f t="shared" si="2"/>
        <v>178589</v>
      </c>
      <c r="L31" s="54">
        <f t="shared" si="3"/>
        <v>355342</v>
      </c>
      <c r="M31" s="54">
        <v>5056</v>
      </c>
      <c r="N31" s="73">
        <v>5056</v>
      </c>
      <c r="O31" s="73">
        <v>0</v>
      </c>
      <c r="P31" s="52">
        <f t="shared" si="4"/>
        <v>5056</v>
      </c>
      <c r="Q31" s="52"/>
    </row>
    <row r="32" spans="1:17" ht="13.5" customHeight="1" x14ac:dyDescent="0.2">
      <c r="A32" s="60" t="s">
        <v>24</v>
      </c>
      <c r="B32" s="72">
        <v>5244</v>
      </c>
      <c r="C32" s="72">
        <v>5114</v>
      </c>
      <c r="D32" s="73">
        <f t="shared" si="0"/>
        <v>10358</v>
      </c>
      <c r="E32" s="73">
        <v>0</v>
      </c>
      <c r="F32" s="73">
        <v>0</v>
      </c>
      <c r="G32" s="73">
        <v>0</v>
      </c>
      <c r="H32" s="73">
        <f t="shared" si="1"/>
        <v>0</v>
      </c>
      <c r="I32" s="73">
        <v>5114</v>
      </c>
      <c r="J32" s="54">
        <f t="shared" si="2"/>
        <v>5244</v>
      </c>
      <c r="K32" s="74">
        <f t="shared" si="2"/>
        <v>5114</v>
      </c>
      <c r="L32" s="54">
        <f t="shared" si="3"/>
        <v>10358</v>
      </c>
      <c r="M32" s="54">
        <v>0</v>
      </c>
      <c r="N32" s="73">
        <v>0</v>
      </c>
      <c r="O32" s="73">
        <v>0</v>
      </c>
      <c r="P32" s="52">
        <f t="shared" si="4"/>
        <v>0</v>
      </c>
      <c r="Q32" s="52"/>
    </row>
    <row r="33" spans="1:17" ht="13.5" customHeight="1" x14ac:dyDescent="0.2">
      <c r="A33" s="60" t="s">
        <v>25</v>
      </c>
      <c r="B33" s="72">
        <v>7389</v>
      </c>
      <c r="C33" s="72">
        <v>7381</v>
      </c>
      <c r="D33" s="73">
        <f t="shared" si="0"/>
        <v>14770</v>
      </c>
      <c r="E33" s="73">
        <v>0</v>
      </c>
      <c r="F33" s="73">
        <v>0</v>
      </c>
      <c r="G33" s="73">
        <v>0</v>
      </c>
      <c r="H33" s="73">
        <f t="shared" si="1"/>
        <v>0</v>
      </c>
      <c r="I33" s="73">
        <v>7381</v>
      </c>
      <c r="J33" s="54">
        <f t="shared" si="2"/>
        <v>7389</v>
      </c>
      <c r="K33" s="74">
        <f t="shared" si="2"/>
        <v>7381</v>
      </c>
      <c r="L33" s="54">
        <f t="shared" si="3"/>
        <v>14770</v>
      </c>
      <c r="M33" s="54">
        <v>0</v>
      </c>
      <c r="N33" s="73">
        <v>0</v>
      </c>
      <c r="O33" s="73">
        <v>0</v>
      </c>
      <c r="P33" s="52">
        <f t="shared" si="4"/>
        <v>0</v>
      </c>
      <c r="Q33" s="52"/>
    </row>
    <row r="34" spans="1:17" ht="13.5" customHeight="1" x14ac:dyDescent="0.2">
      <c r="A34" s="60" t="s">
        <v>26</v>
      </c>
      <c r="B34" s="72">
        <v>432</v>
      </c>
      <c r="C34" s="72">
        <v>401</v>
      </c>
      <c r="D34" s="73">
        <f t="shared" si="0"/>
        <v>833</v>
      </c>
      <c r="E34" s="73">
        <v>0</v>
      </c>
      <c r="F34" s="73">
        <v>0</v>
      </c>
      <c r="G34" s="73">
        <v>0</v>
      </c>
      <c r="H34" s="73">
        <f t="shared" si="1"/>
        <v>0</v>
      </c>
      <c r="I34" s="73">
        <v>401</v>
      </c>
      <c r="J34" s="54">
        <f t="shared" si="2"/>
        <v>432</v>
      </c>
      <c r="K34" s="74">
        <f t="shared" si="2"/>
        <v>401</v>
      </c>
      <c r="L34" s="54">
        <f t="shared" si="3"/>
        <v>833</v>
      </c>
      <c r="M34" s="54">
        <v>227</v>
      </c>
      <c r="N34" s="73">
        <v>227</v>
      </c>
      <c r="O34" s="73">
        <v>0</v>
      </c>
      <c r="P34" s="52">
        <f t="shared" si="4"/>
        <v>227</v>
      </c>
      <c r="Q34" s="52"/>
    </row>
    <row r="35" spans="1:17" ht="12.75" customHeight="1" x14ac:dyDescent="0.2">
      <c r="A35" s="60" t="s">
        <v>27</v>
      </c>
      <c r="B35" s="72">
        <v>16821</v>
      </c>
      <c r="C35" s="72">
        <v>17697</v>
      </c>
      <c r="D35" s="73">
        <f t="shared" si="0"/>
        <v>34518</v>
      </c>
      <c r="E35" s="73">
        <v>0</v>
      </c>
      <c r="F35" s="73">
        <v>0</v>
      </c>
      <c r="G35" s="73">
        <v>0</v>
      </c>
      <c r="H35" s="73">
        <f t="shared" si="1"/>
        <v>0</v>
      </c>
      <c r="I35" s="73">
        <v>17697</v>
      </c>
      <c r="J35" s="54">
        <f t="shared" si="2"/>
        <v>16821</v>
      </c>
      <c r="K35" s="74">
        <f t="shared" si="2"/>
        <v>17697</v>
      </c>
      <c r="L35" s="54">
        <f t="shared" si="3"/>
        <v>34518</v>
      </c>
      <c r="M35" s="54">
        <v>2299</v>
      </c>
      <c r="N35" s="73">
        <v>2299</v>
      </c>
      <c r="O35" s="73">
        <v>0</v>
      </c>
      <c r="P35" s="52">
        <f t="shared" si="4"/>
        <v>2299</v>
      </c>
      <c r="Q35" s="52"/>
    </row>
    <row r="36" spans="1:17" ht="13.5" customHeight="1" x14ac:dyDescent="0.2">
      <c r="A36" s="91" t="s">
        <v>28</v>
      </c>
      <c r="B36" s="87">
        <f>SUM(B9:B10)+SUM(B13:B24)</f>
        <v>3508915</v>
      </c>
      <c r="C36" s="87">
        <f>SUM(C9:C10)+SUM(C13:C24)</f>
        <v>3492686</v>
      </c>
      <c r="D36" s="87">
        <f>SUM(D9:D10)+SUM(D13:D24)</f>
        <v>7001601</v>
      </c>
      <c r="E36" s="58"/>
      <c r="F36" s="87">
        <f>SUM(F9:F10)+SUM(F13:F24)</f>
        <v>4661426</v>
      </c>
      <c r="G36" s="87">
        <f>SUM(G9:G10)+SUM(G13:G24)</f>
        <v>4664700</v>
      </c>
      <c r="H36" s="87">
        <f>SUM(H9:H10)+SUM(H13:H24)</f>
        <v>9326126</v>
      </c>
      <c r="I36" s="58"/>
      <c r="J36" s="87">
        <f>SUM(J9:J10)+SUM(J13:J24)</f>
        <v>8170341</v>
      </c>
      <c r="K36" s="87">
        <f>SUM(K9:K10)+SUM(K13:K24)</f>
        <v>8157386</v>
      </c>
      <c r="L36" s="87">
        <f>SUM(L9:L10)+SUM(L13:L24)</f>
        <v>16327727</v>
      </c>
      <c r="M36" s="58"/>
      <c r="N36" s="87">
        <f>SUM(N9:N10)+SUM(N13:N24)</f>
        <v>1037</v>
      </c>
      <c r="O36" s="87">
        <f>SUM(O9:O10)+SUM(O13:O24)</f>
        <v>74191</v>
      </c>
      <c r="P36" s="87">
        <f>SUM(P9:P10)+SUM(P13:P24)</f>
        <v>75228</v>
      </c>
      <c r="Q36" s="58"/>
    </row>
    <row r="37" spans="1:17" ht="13.5" customHeight="1" x14ac:dyDescent="0.2">
      <c r="A37" s="86"/>
      <c r="B37" s="88"/>
      <c r="C37" s="88"/>
      <c r="D37" s="88"/>
      <c r="E37" s="59"/>
      <c r="F37" s="88"/>
      <c r="G37" s="88"/>
      <c r="H37" s="88"/>
      <c r="I37" s="59"/>
      <c r="J37" s="88"/>
      <c r="K37" s="88"/>
      <c r="L37" s="88"/>
      <c r="M37" s="59"/>
      <c r="N37" s="88"/>
      <c r="O37" s="88"/>
      <c r="P37" s="88"/>
      <c r="Q37" s="59"/>
    </row>
    <row r="38" spans="1:17" ht="13.5" customHeight="1" x14ac:dyDescent="0.2">
      <c r="A38" s="60" t="s">
        <v>29</v>
      </c>
      <c r="B38" s="54">
        <f>B34+B11+B25+B26+B27+B28</f>
        <v>937444</v>
      </c>
      <c r="C38" s="54">
        <f>C11+C25+C26+C27+C28+C34</f>
        <v>954011</v>
      </c>
      <c r="D38" s="54">
        <f>D11+D25+D26+D27+D28+D34</f>
        <v>1891455</v>
      </c>
      <c r="E38" s="54"/>
      <c r="F38" s="54">
        <f>F11+F25+F26+F27+F28+F34</f>
        <v>198534</v>
      </c>
      <c r="G38" s="54">
        <f>G11+G25+G26+G27+G28+G34</f>
        <v>202812</v>
      </c>
      <c r="H38" s="54">
        <f>F38+G38</f>
        <v>401346</v>
      </c>
      <c r="I38" s="54"/>
      <c r="J38" s="54">
        <f>J34+J11+J25+J26+J27+J28</f>
        <v>1135978</v>
      </c>
      <c r="K38" s="54">
        <f>K11+K25+K26+K27+K28+K34</f>
        <v>1156823</v>
      </c>
      <c r="L38" s="54">
        <f>J38+K38</f>
        <v>2292801</v>
      </c>
      <c r="M38" s="54"/>
      <c r="N38" s="54">
        <f>+N11+SUM(N25:N28)+N34</f>
        <v>17888</v>
      </c>
      <c r="O38" s="54">
        <f>+O11+SUM(O25:O28)+O34</f>
        <v>720</v>
      </c>
      <c r="P38" s="54">
        <f>+P11+SUM(P25:P28)+P34</f>
        <v>18608</v>
      </c>
      <c r="Q38" s="54"/>
    </row>
    <row r="39" spans="1:17" ht="13.5" customHeight="1" x14ac:dyDescent="0.2">
      <c r="A39" s="60" t="s">
        <v>30</v>
      </c>
      <c r="B39" s="55">
        <f>B35+B33+B32+B31+B30+B29+B12</f>
        <v>1102874</v>
      </c>
      <c r="C39" s="55">
        <f>C12+C29+C30+C31+C32+C33+C35</f>
        <v>1106910</v>
      </c>
      <c r="D39" s="54">
        <f>B39+C39</f>
        <v>2209784</v>
      </c>
      <c r="E39" s="55"/>
      <c r="F39" s="55">
        <f>F35+F33+F32+F31+F30+F29+F12</f>
        <v>43008</v>
      </c>
      <c r="G39" s="55">
        <f>G35+G33+G32+G31+G30+G29+G12</f>
        <v>46027</v>
      </c>
      <c r="H39" s="54">
        <f>F39+G39</f>
        <v>89035</v>
      </c>
      <c r="I39" s="55"/>
      <c r="J39" s="55">
        <f>J35+J33+J32+J31+J30+J29+J12</f>
        <v>1145882</v>
      </c>
      <c r="K39" s="55">
        <f>K12+K29+K30+K31+K32+K33+K35</f>
        <v>1152937</v>
      </c>
      <c r="L39" s="54">
        <f>J39+K39</f>
        <v>2298819</v>
      </c>
      <c r="M39" s="55"/>
      <c r="N39" s="55">
        <f>+N12+SUM(N29:N33)+N35</f>
        <v>18423</v>
      </c>
      <c r="O39" s="55">
        <f>+O12+SUM(O29:O33)+O35</f>
        <v>760</v>
      </c>
      <c r="P39" s="55">
        <f>+P12+SUM(P29:P33)+P35</f>
        <v>19183</v>
      </c>
      <c r="Q39" s="55"/>
    </row>
    <row r="40" spans="1:17" ht="13.5" customHeight="1" x14ac:dyDescent="0.2">
      <c r="A40" s="86" t="s">
        <v>42</v>
      </c>
      <c r="B40" s="85">
        <f t="shared" ref="B40:P40" si="5">SUM(B36:B39)</f>
        <v>5549233</v>
      </c>
      <c r="C40" s="85">
        <f t="shared" si="5"/>
        <v>5553607</v>
      </c>
      <c r="D40" s="85">
        <f t="shared" si="5"/>
        <v>11102840</v>
      </c>
      <c r="E40" s="57"/>
      <c r="F40" s="85">
        <f t="shared" si="5"/>
        <v>4902968</v>
      </c>
      <c r="G40" s="85">
        <f>SUM(G36:G39)</f>
        <v>4913539</v>
      </c>
      <c r="H40" s="85">
        <f t="shared" si="5"/>
        <v>9816507</v>
      </c>
      <c r="I40" s="57"/>
      <c r="J40" s="85">
        <f t="shared" si="5"/>
        <v>10452201</v>
      </c>
      <c r="K40" s="85">
        <f t="shared" si="5"/>
        <v>10467146</v>
      </c>
      <c r="L40" s="85">
        <f t="shared" si="5"/>
        <v>20919347</v>
      </c>
      <c r="M40" s="57"/>
      <c r="N40" s="85">
        <f t="shared" si="5"/>
        <v>37348</v>
      </c>
      <c r="O40" s="85">
        <f t="shared" si="5"/>
        <v>75671</v>
      </c>
      <c r="P40" s="85">
        <f t="shared" si="5"/>
        <v>113019</v>
      </c>
      <c r="Q40" s="57"/>
    </row>
    <row r="41" spans="1:17" ht="13.5" customHeight="1" x14ac:dyDescent="0.2">
      <c r="A41" s="86"/>
      <c r="B41" s="85"/>
      <c r="C41" s="85"/>
      <c r="D41" s="85"/>
      <c r="E41" s="57"/>
      <c r="F41" s="85"/>
      <c r="G41" s="85"/>
      <c r="H41" s="85"/>
      <c r="I41" s="57"/>
      <c r="J41" s="85"/>
      <c r="K41" s="85"/>
      <c r="L41" s="85"/>
      <c r="M41" s="57"/>
      <c r="N41" s="85"/>
      <c r="O41" s="85"/>
      <c r="P41" s="85"/>
      <c r="Q41" s="57"/>
    </row>
    <row r="42" spans="1:17" ht="11.25" customHeight="1" x14ac:dyDescent="0.2"/>
    <row r="43" spans="1:17" s="34" customFormat="1" ht="12" customHeight="1" x14ac:dyDescent="0.2">
      <c r="A43" s="35" t="s">
        <v>31</v>
      </c>
    </row>
    <row r="45" spans="1:17" ht="12.6" customHeight="1" x14ac:dyDescent="0.2">
      <c r="B45" s="75"/>
    </row>
  </sheetData>
  <mergeCells count="45">
    <mergeCell ref="L6:L8"/>
    <mergeCell ref="A1:Q1"/>
    <mergeCell ref="A2:Q2"/>
    <mergeCell ref="A4:A8"/>
    <mergeCell ref="B4:D5"/>
    <mergeCell ref="F4:H5"/>
    <mergeCell ref="J4:L5"/>
    <mergeCell ref="N4:P5"/>
    <mergeCell ref="B6:B8"/>
    <mergeCell ref="C6:C8"/>
    <mergeCell ref="D6:D8"/>
    <mergeCell ref="F6:F8"/>
    <mergeCell ref="G6:G8"/>
    <mergeCell ref="H6:H8"/>
    <mergeCell ref="J6:J8"/>
    <mergeCell ref="K6:K8"/>
    <mergeCell ref="A36:A37"/>
    <mergeCell ref="B36:B37"/>
    <mergeCell ref="C36:C37"/>
    <mergeCell ref="D36:D37"/>
    <mergeCell ref="F36:F37"/>
    <mergeCell ref="O36:O37"/>
    <mergeCell ref="P36:P37"/>
    <mergeCell ref="N6:N8"/>
    <mergeCell ref="O6:O8"/>
    <mergeCell ref="P6:P8"/>
    <mergeCell ref="G40:G41"/>
    <mergeCell ref="J36:J37"/>
    <mergeCell ref="K36:K37"/>
    <mergeCell ref="L36:L37"/>
    <mergeCell ref="N36:N37"/>
    <mergeCell ref="G36:G37"/>
    <mergeCell ref="H36:H37"/>
    <mergeCell ref="A40:A41"/>
    <mergeCell ref="B40:B41"/>
    <mergeCell ref="C40:C41"/>
    <mergeCell ref="D40:D41"/>
    <mergeCell ref="F40:F41"/>
    <mergeCell ref="P40:P41"/>
    <mergeCell ref="H40:H41"/>
    <mergeCell ref="J40:J41"/>
    <mergeCell ref="K40:K41"/>
    <mergeCell ref="L40:L41"/>
    <mergeCell ref="N40:N41"/>
    <mergeCell ref="O40:O4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O16" sqref="O16"/>
    </sheetView>
  </sheetViews>
  <sheetFormatPr defaultRowHeight="12.6" customHeight="1" x14ac:dyDescent="0.2"/>
  <cols>
    <col min="1" max="1" width="19.5703125" style="8" customWidth="1"/>
    <col min="2" max="4" width="11.140625" style="8" customWidth="1"/>
    <col min="5" max="5" width="1.28515625" style="8" customWidth="1"/>
    <col min="6" max="8" width="11.28515625" style="8" customWidth="1"/>
    <col min="9" max="9" width="1.28515625" style="8" customWidth="1"/>
    <col min="10" max="12" width="11.42578125" style="8" customWidth="1"/>
    <col min="13" max="13" width="1.28515625" style="8" customWidth="1"/>
    <col min="14" max="16384" width="9.140625" style="8"/>
  </cols>
  <sheetData>
    <row r="1" spans="1:14" s="21" customFormat="1" ht="13.15" customHeight="1" x14ac:dyDescent="0.2">
      <c r="A1" s="109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 s="21" customFormat="1" ht="13.15" customHeight="1" x14ac:dyDescent="0.2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4" spans="1:14" ht="12.6" customHeight="1" x14ac:dyDescent="0.2">
      <c r="A4" s="102" t="s">
        <v>0</v>
      </c>
      <c r="B4" s="102" t="s">
        <v>35</v>
      </c>
      <c r="C4" s="103"/>
      <c r="D4" s="103"/>
      <c r="E4" s="17"/>
      <c r="F4" s="102" t="s">
        <v>36</v>
      </c>
      <c r="G4" s="103"/>
      <c r="H4" s="103"/>
      <c r="I4" s="17"/>
      <c r="J4" s="102" t="s">
        <v>37</v>
      </c>
      <c r="K4" s="103"/>
      <c r="L4" s="103"/>
      <c r="M4" s="17"/>
    </row>
    <row r="5" spans="1:14" ht="12.6" customHeight="1" x14ac:dyDescent="0.2">
      <c r="A5" s="102"/>
      <c r="B5" s="103"/>
      <c r="C5" s="103"/>
      <c r="D5" s="103"/>
      <c r="E5" s="17"/>
      <c r="F5" s="103"/>
      <c r="G5" s="103"/>
      <c r="H5" s="103"/>
      <c r="I5" s="17"/>
      <c r="J5" s="103"/>
      <c r="K5" s="103"/>
      <c r="L5" s="103"/>
      <c r="M5" s="17"/>
    </row>
    <row r="6" spans="1:14" ht="15" customHeight="1" x14ac:dyDescent="0.2">
      <c r="A6" s="102"/>
      <c r="B6" s="104" t="s">
        <v>43</v>
      </c>
      <c r="C6" s="104" t="s">
        <v>44</v>
      </c>
      <c r="D6" s="104" t="s">
        <v>41</v>
      </c>
      <c r="E6" s="18"/>
      <c r="F6" s="104" t="s">
        <v>43</v>
      </c>
      <c r="G6" s="104" t="s">
        <v>44</v>
      </c>
      <c r="H6" s="104" t="s">
        <v>41</v>
      </c>
      <c r="I6" s="18"/>
      <c r="J6" s="104" t="s">
        <v>43</v>
      </c>
      <c r="K6" s="104" t="s">
        <v>44</v>
      </c>
      <c r="L6" s="104" t="s">
        <v>41</v>
      </c>
      <c r="M6" s="18"/>
    </row>
    <row r="7" spans="1:14" ht="15" customHeight="1" x14ac:dyDescent="0.2">
      <c r="A7" s="102"/>
      <c r="B7" s="102"/>
      <c r="C7" s="102"/>
      <c r="D7" s="102"/>
      <c r="E7" s="18"/>
      <c r="F7" s="102"/>
      <c r="G7" s="102"/>
      <c r="H7" s="102"/>
      <c r="I7" s="18"/>
      <c r="J7" s="102"/>
      <c r="K7" s="102"/>
      <c r="L7" s="102"/>
      <c r="M7" s="18"/>
    </row>
    <row r="8" spans="1:14" ht="15" customHeight="1" x14ac:dyDescent="0.2">
      <c r="A8" s="102"/>
      <c r="B8" s="102"/>
      <c r="C8" s="102"/>
      <c r="D8" s="102"/>
      <c r="E8" s="18"/>
      <c r="F8" s="102"/>
      <c r="G8" s="102"/>
      <c r="H8" s="102"/>
      <c r="I8" s="18"/>
      <c r="J8" s="102"/>
      <c r="K8" s="102"/>
      <c r="L8" s="102"/>
      <c r="M8" s="18"/>
    </row>
    <row r="9" spans="1:14" ht="14.1" customHeight="1" x14ac:dyDescent="0.2">
      <c r="A9" s="10" t="s">
        <v>1</v>
      </c>
      <c r="B9" s="23">
        <v>29080</v>
      </c>
      <c r="C9" s="23">
        <v>113</v>
      </c>
      <c r="D9" s="11">
        <f>C9+B9</f>
        <v>29193</v>
      </c>
      <c r="E9" s="11"/>
      <c r="F9" s="23">
        <v>58704</v>
      </c>
      <c r="G9" s="23">
        <v>691</v>
      </c>
      <c r="H9" s="11">
        <f>G9+F9</f>
        <v>59395</v>
      </c>
      <c r="I9" s="11"/>
      <c r="J9" s="12">
        <v>87784</v>
      </c>
      <c r="K9" s="13">
        <v>804</v>
      </c>
      <c r="L9" s="12">
        <f>K9+J9</f>
        <v>88588</v>
      </c>
      <c r="M9" s="12"/>
    </row>
    <row r="10" spans="1:14" ht="14.1" customHeight="1" x14ac:dyDescent="0.2">
      <c r="A10" s="10" t="s">
        <v>2</v>
      </c>
      <c r="B10" s="23">
        <v>10132</v>
      </c>
      <c r="C10" s="11">
        <v>0</v>
      </c>
      <c r="D10" s="11">
        <f t="shared" ref="D10:D14" si="0">C10+B10</f>
        <v>10132</v>
      </c>
      <c r="E10" s="11"/>
      <c r="F10" s="23">
        <v>5817</v>
      </c>
      <c r="G10" s="11">
        <v>0</v>
      </c>
      <c r="H10" s="11">
        <f t="shared" ref="H10:H35" si="1">G10+F10</f>
        <v>5817</v>
      </c>
      <c r="I10" s="11"/>
      <c r="J10" s="12">
        <v>15949</v>
      </c>
      <c r="K10" s="13">
        <v>0</v>
      </c>
      <c r="L10" s="12">
        <f t="shared" ref="L10:L35" si="2">K10+J10</f>
        <v>15949</v>
      </c>
      <c r="M10" s="12"/>
    </row>
    <row r="11" spans="1:14" ht="14.1" customHeight="1" x14ac:dyDescent="0.2">
      <c r="A11" s="10" t="s">
        <v>3</v>
      </c>
      <c r="B11" s="23">
        <v>12228</v>
      </c>
      <c r="C11" s="23">
        <v>796</v>
      </c>
      <c r="D11" s="11">
        <f t="shared" si="0"/>
        <v>13024</v>
      </c>
      <c r="E11" s="11"/>
      <c r="F11" s="23">
        <v>3391</v>
      </c>
      <c r="G11" s="11">
        <v>0</v>
      </c>
      <c r="H11" s="11">
        <f t="shared" si="1"/>
        <v>3391</v>
      </c>
      <c r="I11" s="11"/>
      <c r="J11" s="12">
        <v>15619</v>
      </c>
      <c r="K11" s="13">
        <v>796</v>
      </c>
      <c r="L11" s="12">
        <f t="shared" si="2"/>
        <v>16415</v>
      </c>
      <c r="M11" s="12"/>
      <c r="N11" s="46"/>
    </row>
    <row r="12" spans="1:14" ht="14.1" customHeight="1" x14ac:dyDescent="0.2">
      <c r="A12" s="10" t="s">
        <v>4</v>
      </c>
      <c r="B12" s="23">
        <v>10758</v>
      </c>
      <c r="C12" s="23">
        <v>678</v>
      </c>
      <c r="D12" s="11">
        <f t="shared" si="0"/>
        <v>11436</v>
      </c>
      <c r="E12" s="11"/>
      <c r="F12" s="23">
        <v>714</v>
      </c>
      <c r="G12" s="11">
        <v>48</v>
      </c>
      <c r="H12" s="11">
        <f t="shared" si="1"/>
        <v>762</v>
      </c>
      <c r="I12" s="11"/>
      <c r="J12" s="12">
        <v>11472</v>
      </c>
      <c r="K12" s="13">
        <v>726</v>
      </c>
      <c r="L12" s="12">
        <f t="shared" si="2"/>
        <v>12198</v>
      </c>
      <c r="M12" s="12"/>
    </row>
    <row r="13" spans="1:14" ht="14.1" customHeight="1" x14ac:dyDescent="0.2">
      <c r="A13" s="10" t="s">
        <v>5</v>
      </c>
      <c r="B13" s="23">
        <v>5368</v>
      </c>
      <c r="C13" s="11">
        <v>0</v>
      </c>
      <c r="D13" s="11">
        <f t="shared" si="0"/>
        <v>5368</v>
      </c>
      <c r="E13" s="11"/>
      <c r="F13" s="23">
        <v>344</v>
      </c>
      <c r="G13" s="11">
        <v>0</v>
      </c>
      <c r="H13" s="11">
        <f t="shared" si="1"/>
        <v>344</v>
      </c>
      <c r="I13" s="11"/>
      <c r="J13" s="12">
        <v>5712</v>
      </c>
      <c r="K13" s="13">
        <v>0</v>
      </c>
      <c r="L13" s="12">
        <f t="shared" si="2"/>
        <v>5712</v>
      </c>
      <c r="M13" s="12"/>
    </row>
    <row r="14" spans="1:14" ht="14.1" customHeight="1" x14ac:dyDescent="0.2">
      <c r="A14" s="49" t="s">
        <v>6</v>
      </c>
      <c r="B14" s="23">
        <v>6172</v>
      </c>
      <c r="C14" s="11">
        <v>2999</v>
      </c>
      <c r="D14" s="11">
        <f t="shared" si="0"/>
        <v>9171</v>
      </c>
      <c r="E14" s="11"/>
      <c r="F14" s="23">
        <v>674</v>
      </c>
      <c r="G14" s="11">
        <v>319</v>
      </c>
      <c r="H14" s="11">
        <f t="shared" si="1"/>
        <v>993</v>
      </c>
      <c r="I14" s="11"/>
      <c r="J14" s="12">
        <f>B14+F14</f>
        <v>6846</v>
      </c>
      <c r="K14" s="13">
        <f>G14+C14</f>
        <v>3318</v>
      </c>
      <c r="L14" s="12">
        <f>K14+J14</f>
        <v>10164</v>
      </c>
      <c r="M14" s="12"/>
    </row>
    <row r="15" spans="1:14" ht="14.1" customHeight="1" x14ac:dyDescent="0.2">
      <c r="A15" s="10" t="s">
        <v>7</v>
      </c>
      <c r="B15" s="23">
        <v>6239</v>
      </c>
      <c r="C15" s="23">
        <v>658</v>
      </c>
      <c r="D15" s="11">
        <f>C15+B15</f>
        <v>6897</v>
      </c>
      <c r="E15" s="11"/>
      <c r="F15" s="23">
        <v>0</v>
      </c>
      <c r="G15" s="11">
        <v>0</v>
      </c>
      <c r="H15" s="11">
        <f t="shared" si="1"/>
        <v>0</v>
      </c>
      <c r="I15" s="11"/>
      <c r="J15" s="12">
        <v>6239</v>
      </c>
      <c r="K15" s="13">
        <v>658</v>
      </c>
      <c r="L15" s="12">
        <f t="shared" si="2"/>
        <v>6897</v>
      </c>
      <c r="M15" s="12"/>
    </row>
    <row r="16" spans="1:14" ht="14.1" customHeight="1" x14ac:dyDescent="0.2">
      <c r="A16" s="10" t="s">
        <v>8</v>
      </c>
      <c r="B16" s="32">
        <v>290</v>
      </c>
      <c r="C16" s="11">
        <v>0</v>
      </c>
      <c r="D16" s="11">
        <f t="shared" ref="D16:D35" si="3">C16+B16</f>
        <v>290</v>
      </c>
      <c r="E16" s="11"/>
      <c r="F16" s="23">
        <v>721</v>
      </c>
      <c r="G16" s="11">
        <v>0</v>
      </c>
      <c r="H16" s="11">
        <f t="shared" si="1"/>
        <v>721</v>
      </c>
      <c r="I16" s="11"/>
      <c r="J16" s="12">
        <v>1011</v>
      </c>
      <c r="K16" s="13">
        <v>0</v>
      </c>
      <c r="L16" s="12">
        <f t="shared" si="2"/>
        <v>1011</v>
      </c>
      <c r="M16" s="12"/>
    </row>
    <row r="17" spans="1:13" ht="14.1" customHeight="1" x14ac:dyDescent="0.2">
      <c r="A17" s="10" t="s">
        <v>9</v>
      </c>
      <c r="B17" s="23">
        <v>2545</v>
      </c>
      <c r="C17" s="11">
        <v>0</v>
      </c>
      <c r="D17" s="11">
        <f t="shared" si="3"/>
        <v>2545</v>
      </c>
      <c r="E17" s="11"/>
      <c r="F17" s="11">
        <v>8</v>
      </c>
      <c r="G17" s="11">
        <v>0</v>
      </c>
      <c r="H17" s="11">
        <f t="shared" si="1"/>
        <v>8</v>
      </c>
      <c r="I17" s="11"/>
      <c r="J17" s="12">
        <v>2553</v>
      </c>
      <c r="K17" s="13">
        <v>0</v>
      </c>
      <c r="L17" s="12">
        <f t="shared" si="2"/>
        <v>2553</v>
      </c>
      <c r="M17" s="12"/>
    </row>
    <row r="18" spans="1:13" ht="14.1" customHeight="1" x14ac:dyDescent="0.2">
      <c r="A18" s="10" t="s">
        <v>10</v>
      </c>
      <c r="B18" s="23">
        <v>2492</v>
      </c>
      <c r="C18" s="11">
        <v>0</v>
      </c>
      <c r="D18" s="11">
        <f t="shared" si="3"/>
        <v>2492</v>
      </c>
      <c r="E18" s="11"/>
      <c r="F18" s="11">
        <v>0</v>
      </c>
      <c r="G18" s="11">
        <v>8</v>
      </c>
      <c r="H18" s="11">
        <f t="shared" si="1"/>
        <v>8</v>
      </c>
      <c r="I18" s="11"/>
      <c r="J18" s="12">
        <v>2492</v>
      </c>
      <c r="K18" s="13">
        <v>8</v>
      </c>
      <c r="L18" s="12">
        <f t="shared" si="2"/>
        <v>2500</v>
      </c>
      <c r="M18" s="12"/>
    </row>
    <row r="19" spans="1:13" ht="14.1" customHeight="1" x14ac:dyDescent="0.2">
      <c r="A19" s="15" t="s">
        <v>11</v>
      </c>
      <c r="B19" s="11">
        <v>104</v>
      </c>
      <c r="C19" s="11">
        <v>0</v>
      </c>
      <c r="D19" s="11">
        <f t="shared" si="3"/>
        <v>104</v>
      </c>
      <c r="E19" s="11"/>
      <c r="F19" s="23">
        <v>62</v>
      </c>
      <c r="G19" s="11">
        <v>0</v>
      </c>
      <c r="H19" s="11">
        <f t="shared" si="1"/>
        <v>62</v>
      </c>
      <c r="I19" s="11"/>
      <c r="J19" s="12">
        <v>166</v>
      </c>
      <c r="K19" s="13">
        <v>0</v>
      </c>
      <c r="L19" s="12">
        <f t="shared" si="2"/>
        <v>166</v>
      </c>
      <c r="M19" s="12"/>
    </row>
    <row r="20" spans="1:13" ht="14.1" customHeight="1" x14ac:dyDescent="0.2">
      <c r="A20" s="10" t="s">
        <v>12</v>
      </c>
      <c r="B20" s="23">
        <v>13660</v>
      </c>
      <c r="C20" s="11">
        <v>0</v>
      </c>
      <c r="D20" s="11">
        <f t="shared" si="3"/>
        <v>13660</v>
      </c>
      <c r="E20" s="11"/>
      <c r="F20" s="23">
        <v>1937</v>
      </c>
      <c r="G20" s="11">
        <v>0</v>
      </c>
      <c r="H20" s="11">
        <f t="shared" si="1"/>
        <v>1937</v>
      </c>
      <c r="I20" s="11"/>
      <c r="J20" s="12">
        <v>15597</v>
      </c>
      <c r="K20" s="13">
        <v>0</v>
      </c>
      <c r="L20" s="12">
        <f t="shared" si="2"/>
        <v>15597</v>
      </c>
      <c r="M20" s="12"/>
    </row>
    <row r="21" spans="1:13" ht="14.1" customHeight="1" x14ac:dyDescent="0.2">
      <c r="A21" s="15" t="s">
        <v>13</v>
      </c>
      <c r="B21" s="23">
        <v>634</v>
      </c>
      <c r="C21" s="11">
        <v>0</v>
      </c>
      <c r="D21" s="11">
        <f t="shared" si="3"/>
        <v>634</v>
      </c>
      <c r="E21" s="11"/>
      <c r="F21" s="23">
        <v>184</v>
      </c>
      <c r="G21" s="11">
        <v>0</v>
      </c>
      <c r="H21" s="11">
        <f t="shared" si="1"/>
        <v>184</v>
      </c>
      <c r="I21" s="11"/>
      <c r="J21" s="12">
        <v>818</v>
      </c>
      <c r="K21" s="13">
        <v>0</v>
      </c>
      <c r="L21" s="12">
        <f t="shared" si="2"/>
        <v>818</v>
      </c>
      <c r="M21" s="12"/>
    </row>
    <row r="22" spans="1:13" ht="14.1" customHeight="1" x14ac:dyDescent="0.2">
      <c r="A22" s="10" t="s">
        <v>14</v>
      </c>
      <c r="B22" s="23">
        <v>0</v>
      </c>
      <c r="C22" s="11">
        <v>0</v>
      </c>
      <c r="D22" s="11">
        <f t="shared" si="3"/>
        <v>0</v>
      </c>
      <c r="E22" s="11"/>
      <c r="F22" s="23">
        <v>0</v>
      </c>
      <c r="G22" s="11">
        <v>0</v>
      </c>
      <c r="H22" s="11">
        <f t="shared" si="1"/>
        <v>0</v>
      </c>
      <c r="I22" s="11"/>
      <c r="J22" s="12">
        <v>0</v>
      </c>
      <c r="K22" s="13">
        <v>0</v>
      </c>
      <c r="L22" s="12">
        <f t="shared" si="2"/>
        <v>0</v>
      </c>
      <c r="M22" s="12"/>
    </row>
    <row r="23" spans="1:13" ht="14.1" customHeight="1" x14ac:dyDescent="0.2">
      <c r="A23" s="10" t="s">
        <v>15</v>
      </c>
      <c r="B23" s="23">
        <v>0</v>
      </c>
      <c r="C23" s="11">
        <v>0</v>
      </c>
      <c r="D23" s="11">
        <f t="shared" si="3"/>
        <v>0</v>
      </c>
      <c r="E23" s="11"/>
      <c r="F23" s="11">
        <v>0</v>
      </c>
      <c r="G23" s="11">
        <v>0</v>
      </c>
      <c r="H23" s="11">
        <f t="shared" si="1"/>
        <v>0</v>
      </c>
      <c r="I23" s="11"/>
      <c r="J23" s="12">
        <v>0</v>
      </c>
      <c r="K23" s="13">
        <v>0</v>
      </c>
      <c r="L23" s="12">
        <f t="shared" si="2"/>
        <v>0</v>
      </c>
      <c r="M23" s="12"/>
    </row>
    <row r="24" spans="1:13" ht="14.1" customHeight="1" x14ac:dyDescent="0.2">
      <c r="A24" s="10" t="s">
        <v>16</v>
      </c>
      <c r="B24" s="23">
        <v>0</v>
      </c>
      <c r="C24" s="11">
        <v>0</v>
      </c>
      <c r="D24" s="11">
        <f t="shared" si="3"/>
        <v>0</v>
      </c>
      <c r="E24" s="11"/>
      <c r="F24" s="11">
        <v>0</v>
      </c>
      <c r="G24" s="11">
        <v>0</v>
      </c>
      <c r="H24" s="11">
        <f t="shared" si="1"/>
        <v>0</v>
      </c>
      <c r="I24" s="11"/>
      <c r="J24" s="12">
        <v>0</v>
      </c>
      <c r="K24" s="13">
        <v>0</v>
      </c>
      <c r="L24" s="12">
        <f t="shared" si="2"/>
        <v>0</v>
      </c>
      <c r="M24" s="12"/>
    </row>
    <row r="25" spans="1:13" ht="14.1" customHeight="1" x14ac:dyDescent="0.2">
      <c r="A25" s="10" t="s">
        <v>17</v>
      </c>
      <c r="B25" s="23">
        <v>2468</v>
      </c>
      <c r="C25" s="23">
        <v>529</v>
      </c>
      <c r="D25" s="11">
        <f t="shared" si="3"/>
        <v>2997</v>
      </c>
      <c r="E25" s="11"/>
      <c r="F25" s="23">
        <v>86</v>
      </c>
      <c r="G25" s="11">
        <v>13</v>
      </c>
      <c r="H25" s="11">
        <f t="shared" si="1"/>
        <v>99</v>
      </c>
      <c r="I25" s="11"/>
      <c r="J25" s="12">
        <v>2554</v>
      </c>
      <c r="K25" s="13">
        <v>542</v>
      </c>
      <c r="L25" s="12">
        <f t="shared" si="2"/>
        <v>3096</v>
      </c>
      <c r="M25" s="12"/>
    </row>
    <row r="26" spans="1:13" ht="14.1" customHeight="1" x14ac:dyDescent="0.2">
      <c r="A26" s="10" t="s">
        <v>18</v>
      </c>
      <c r="B26" s="23">
        <v>879</v>
      </c>
      <c r="C26" s="11">
        <v>6</v>
      </c>
      <c r="D26" s="11">
        <f t="shared" si="3"/>
        <v>885</v>
      </c>
      <c r="E26" s="11"/>
      <c r="F26" s="11">
        <v>0</v>
      </c>
      <c r="G26" s="11">
        <v>0</v>
      </c>
      <c r="H26" s="11">
        <f t="shared" si="1"/>
        <v>0</v>
      </c>
      <c r="I26" s="11"/>
      <c r="J26" s="12">
        <v>879</v>
      </c>
      <c r="K26" s="13">
        <v>6</v>
      </c>
      <c r="L26" s="12">
        <f t="shared" si="2"/>
        <v>885</v>
      </c>
      <c r="M26" s="12"/>
    </row>
    <row r="27" spans="1:13" ht="14.1" customHeight="1" x14ac:dyDescent="0.2">
      <c r="A27" s="10" t="s">
        <v>19</v>
      </c>
      <c r="B27" s="23">
        <v>2566</v>
      </c>
      <c r="C27" s="23">
        <v>183</v>
      </c>
      <c r="D27" s="11">
        <f t="shared" si="3"/>
        <v>2749</v>
      </c>
      <c r="E27" s="11"/>
      <c r="F27" s="11">
        <v>0</v>
      </c>
      <c r="G27" s="23">
        <v>5</v>
      </c>
      <c r="H27" s="11">
        <f t="shared" si="1"/>
        <v>5</v>
      </c>
      <c r="I27" s="11"/>
      <c r="J27" s="12">
        <v>2566</v>
      </c>
      <c r="K27" s="13">
        <v>188</v>
      </c>
      <c r="L27" s="12">
        <f t="shared" si="2"/>
        <v>2754</v>
      </c>
      <c r="M27" s="12"/>
    </row>
    <row r="28" spans="1:13" ht="14.1" customHeight="1" x14ac:dyDescent="0.2">
      <c r="A28" s="10" t="s">
        <v>20</v>
      </c>
      <c r="B28" s="23">
        <v>2828</v>
      </c>
      <c r="C28" s="11">
        <v>53</v>
      </c>
      <c r="D28" s="11">
        <f t="shared" si="3"/>
        <v>2881</v>
      </c>
      <c r="E28" s="11"/>
      <c r="F28" s="23">
        <v>78</v>
      </c>
      <c r="G28" s="11">
        <v>4</v>
      </c>
      <c r="H28" s="11">
        <f t="shared" si="1"/>
        <v>82</v>
      </c>
      <c r="I28" s="11"/>
      <c r="J28" s="12">
        <v>2906</v>
      </c>
      <c r="K28" s="13">
        <v>57</v>
      </c>
      <c r="L28" s="12">
        <f t="shared" si="2"/>
        <v>2963</v>
      </c>
      <c r="M28" s="12"/>
    </row>
    <row r="29" spans="1:13" ht="14.1" customHeight="1" x14ac:dyDescent="0.2">
      <c r="A29" s="10" t="s">
        <v>21</v>
      </c>
      <c r="B29" s="23">
        <v>2660</v>
      </c>
      <c r="C29" s="23">
        <v>403</v>
      </c>
      <c r="D29" s="11">
        <f t="shared" si="3"/>
        <v>3063</v>
      </c>
      <c r="E29" s="11"/>
      <c r="F29" s="11">
        <v>0</v>
      </c>
      <c r="G29" s="23">
        <v>2</v>
      </c>
      <c r="H29" s="11">
        <f t="shared" si="1"/>
        <v>2</v>
      </c>
      <c r="I29" s="11"/>
      <c r="J29" s="12">
        <v>2660</v>
      </c>
      <c r="K29" s="13">
        <v>405</v>
      </c>
      <c r="L29" s="12">
        <f t="shared" si="2"/>
        <v>3065</v>
      </c>
      <c r="M29" s="12"/>
    </row>
    <row r="30" spans="1:13" ht="14.1" customHeight="1" x14ac:dyDescent="0.2">
      <c r="A30" s="10" t="s">
        <v>22</v>
      </c>
      <c r="B30" s="23">
        <v>8385</v>
      </c>
      <c r="C30" s="23">
        <v>2204</v>
      </c>
      <c r="D30" s="11">
        <f t="shared" si="3"/>
        <v>10589</v>
      </c>
      <c r="E30" s="11"/>
      <c r="F30" s="23">
        <v>288</v>
      </c>
      <c r="G30" s="11">
        <v>0</v>
      </c>
      <c r="H30" s="11">
        <f t="shared" si="1"/>
        <v>288</v>
      </c>
      <c r="I30" s="11"/>
      <c r="J30" s="12">
        <v>8673</v>
      </c>
      <c r="K30" s="13">
        <v>2204</v>
      </c>
      <c r="L30" s="12">
        <f t="shared" si="2"/>
        <v>10877</v>
      </c>
      <c r="M30" s="12"/>
    </row>
    <row r="31" spans="1:13" ht="14.1" customHeight="1" x14ac:dyDescent="0.2">
      <c r="A31" s="10" t="s">
        <v>23</v>
      </c>
      <c r="B31" s="23">
        <v>4289</v>
      </c>
      <c r="C31" s="11">
        <v>0</v>
      </c>
      <c r="D31" s="11">
        <f t="shared" si="3"/>
        <v>4289</v>
      </c>
      <c r="E31" s="11"/>
      <c r="F31" s="11">
        <v>0</v>
      </c>
      <c r="G31" s="11">
        <v>0</v>
      </c>
      <c r="H31" s="11">
        <f t="shared" si="1"/>
        <v>0</v>
      </c>
      <c r="I31" s="11"/>
      <c r="J31" s="12">
        <v>4289</v>
      </c>
      <c r="K31" s="13">
        <v>0</v>
      </c>
      <c r="L31" s="12">
        <f t="shared" si="2"/>
        <v>4289</v>
      </c>
      <c r="M31" s="12"/>
    </row>
    <row r="32" spans="1:13" ht="14.1" customHeight="1" x14ac:dyDescent="0.2">
      <c r="A32" s="10" t="s">
        <v>24</v>
      </c>
      <c r="B32" s="23">
        <v>603</v>
      </c>
      <c r="C32" s="11">
        <v>0</v>
      </c>
      <c r="D32" s="11">
        <f t="shared" si="3"/>
        <v>603</v>
      </c>
      <c r="E32" s="11"/>
      <c r="F32" s="11">
        <v>0</v>
      </c>
      <c r="G32" s="11">
        <v>0</v>
      </c>
      <c r="H32" s="11">
        <f t="shared" si="1"/>
        <v>0</v>
      </c>
      <c r="I32" s="11"/>
      <c r="J32" s="12">
        <v>603</v>
      </c>
      <c r="K32" s="13">
        <v>0</v>
      </c>
      <c r="L32" s="12">
        <f t="shared" si="2"/>
        <v>603</v>
      </c>
      <c r="M32" s="12"/>
    </row>
    <row r="33" spans="1:13" ht="14.1" customHeight="1" x14ac:dyDescent="0.2">
      <c r="A33" s="10" t="s">
        <v>25</v>
      </c>
      <c r="B33" s="23">
        <v>622</v>
      </c>
      <c r="C33" s="11">
        <v>0</v>
      </c>
      <c r="D33" s="11">
        <f t="shared" si="3"/>
        <v>622</v>
      </c>
      <c r="E33" s="11"/>
      <c r="F33" s="11">
        <v>0</v>
      </c>
      <c r="G33" s="11">
        <v>0</v>
      </c>
      <c r="H33" s="11">
        <f t="shared" si="1"/>
        <v>0</v>
      </c>
      <c r="I33" s="11"/>
      <c r="J33" s="12">
        <v>622</v>
      </c>
      <c r="K33" s="13">
        <v>0</v>
      </c>
      <c r="L33" s="12">
        <f t="shared" si="2"/>
        <v>622</v>
      </c>
      <c r="M33" s="12"/>
    </row>
    <row r="34" spans="1:13" ht="14.1" customHeight="1" x14ac:dyDescent="0.2">
      <c r="A34" s="10" t="s">
        <v>26</v>
      </c>
      <c r="B34" s="23">
        <v>69</v>
      </c>
      <c r="C34" s="11">
        <v>0</v>
      </c>
      <c r="D34" s="11">
        <f t="shared" si="3"/>
        <v>69</v>
      </c>
      <c r="E34" s="11"/>
      <c r="F34" s="11">
        <v>0</v>
      </c>
      <c r="G34" s="11">
        <v>0</v>
      </c>
      <c r="H34" s="11">
        <f t="shared" si="1"/>
        <v>0</v>
      </c>
      <c r="I34" s="11"/>
      <c r="J34" s="12">
        <v>69</v>
      </c>
      <c r="K34" s="13">
        <v>0</v>
      </c>
      <c r="L34" s="12">
        <f t="shared" si="2"/>
        <v>69</v>
      </c>
      <c r="M34" s="12"/>
    </row>
    <row r="35" spans="1:13" ht="14.1" customHeight="1" x14ac:dyDescent="0.2">
      <c r="A35" s="31" t="s">
        <v>27</v>
      </c>
      <c r="B35" s="23">
        <v>4206</v>
      </c>
      <c r="C35" s="11">
        <v>0</v>
      </c>
      <c r="D35" s="11">
        <f t="shared" si="3"/>
        <v>4206</v>
      </c>
      <c r="E35" s="11"/>
      <c r="F35" s="11">
        <v>0</v>
      </c>
      <c r="G35" s="11">
        <v>0</v>
      </c>
      <c r="H35" s="11">
        <f t="shared" si="1"/>
        <v>0</v>
      </c>
      <c r="I35" s="11"/>
      <c r="J35" s="12">
        <v>4206</v>
      </c>
      <c r="K35" s="13">
        <v>0</v>
      </c>
      <c r="L35" s="12">
        <f t="shared" si="2"/>
        <v>4206</v>
      </c>
      <c r="M35" s="12"/>
    </row>
    <row r="36" spans="1:13" ht="13.5" customHeight="1" x14ac:dyDescent="0.2">
      <c r="A36" s="101" t="s">
        <v>28</v>
      </c>
      <c r="B36" s="98">
        <f>SUM(B9:B10)+SUM(B13:B24)</f>
        <v>76716</v>
      </c>
      <c r="C36" s="98">
        <f>SUM(C9:C10)+SUM(C13:C24)</f>
        <v>3770</v>
      </c>
      <c r="D36" s="98">
        <f>SUM(D9:D10)+SUM(D13:D24)</f>
        <v>80486</v>
      </c>
      <c r="E36" s="29"/>
      <c r="F36" s="98">
        <f>SUM(F9:F10)+SUM(F13:F24)</f>
        <v>68451</v>
      </c>
      <c r="G36" s="98">
        <f>SUM(G9:G10)+SUM(G13:G24)</f>
        <v>1018</v>
      </c>
      <c r="H36" s="98">
        <f>SUM(H9:H10)+SUM(H13:H24)</f>
        <v>69469</v>
      </c>
      <c r="I36" s="29"/>
      <c r="J36" s="98">
        <f>SUM(J9:J10)+SUM(J13:J24)</f>
        <v>145167</v>
      </c>
      <c r="K36" s="98">
        <f>SUM(K9:K10)+SUM(K13:K24)</f>
        <v>4788</v>
      </c>
      <c r="L36" s="98">
        <f>SUM(L9:L10)+SUM(L13:L24)</f>
        <v>149955</v>
      </c>
      <c r="M36" s="29"/>
    </row>
    <row r="37" spans="1:13" ht="13.5" customHeight="1" x14ac:dyDescent="0.2">
      <c r="A37" s="100"/>
      <c r="B37" s="99"/>
      <c r="C37" s="99"/>
      <c r="D37" s="99"/>
      <c r="E37" s="30"/>
      <c r="F37" s="99"/>
      <c r="G37" s="99"/>
      <c r="H37" s="99"/>
      <c r="I37" s="30"/>
      <c r="J37" s="99"/>
      <c r="K37" s="99"/>
      <c r="L37" s="99"/>
      <c r="M37" s="30"/>
    </row>
    <row r="38" spans="1:13" ht="14.1" customHeight="1" x14ac:dyDescent="0.2">
      <c r="A38" s="10" t="s">
        <v>29</v>
      </c>
      <c r="B38" s="12">
        <f>+B11+SUM(B25:B28)+B34</f>
        <v>21038</v>
      </c>
      <c r="C38" s="12">
        <f>+C11+SUM(C25:C28)+C34</f>
        <v>1567</v>
      </c>
      <c r="D38" s="12">
        <f>+D11+SUM(D25:D28)+D34</f>
        <v>22605</v>
      </c>
      <c r="E38" s="12"/>
      <c r="F38" s="12">
        <f>+F11+SUM(F25:F28)+F34</f>
        <v>3555</v>
      </c>
      <c r="G38" s="12">
        <f>+G11+SUM(G25:G28)+G34</f>
        <v>22</v>
      </c>
      <c r="H38" s="12">
        <f>+H11+SUM(H25:H28)+H34</f>
        <v>3577</v>
      </c>
      <c r="I38" s="12"/>
      <c r="J38" s="12">
        <f>+J11+SUM(J25:J28)+J34</f>
        <v>24593</v>
      </c>
      <c r="K38" s="12">
        <f>+K11+SUM(K25:K28)+K34</f>
        <v>1589</v>
      </c>
      <c r="L38" s="12">
        <f>+L11+SUM(L25:L28)+L34</f>
        <v>26182</v>
      </c>
      <c r="M38" s="12"/>
    </row>
    <row r="39" spans="1:13" ht="14.1" customHeight="1" x14ac:dyDescent="0.2">
      <c r="A39" s="10" t="s">
        <v>30</v>
      </c>
      <c r="B39" s="16">
        <f>+B12+SUM(B29:B33)+B35</f>
        <v>31523</v>
      </c>
      <c r="C39" s="16">
        <f>+C12+SUM(C29:C33)+C35</f>
        <v>3285</v>
      </c>
      <c r="D39" s="16">
        <f>+D12+SUM(D29:D33)+D35</f>
        <v>34808</v>
      </c>
      <c r="E39" s="16"/>
      <c r="F39" s="16">
        <f>+F12+SUM(F29:F33)+F35</f>
        <v>1002</v>
      </c>
      <c r="G39" s="16">
        <f>+G12+SUM(G29:G33)+G35</f>
        <v>50</v>
      </c>
      <c r="H39" s="16">
        <f>+H12+SUM(H29:H33)+H35</f>
        <v>1052</v>
      </c>
      <c r="I39" s="16"/>
      <c r="J39" s="16">
        <f>+J12+SUM(J29:J33)+J35</f>
        <v>32525</v>
      </c>
      <c r="K39" s="16">
        <f>+K12+SUM(K29:K33)+K35</f>
        <v>3335</v>
      </c>
      <c r="L39" s="16">
        <f>+L12+SUM(L29:L33)+L35</f>
        <v>35860</v>
      </c>
      <c r="M39" s="16"/>
    </row>
    <row r="40" spans="1:13" ht="13.5" customHeight="1" x14ac:dyDescent="0.2">
      <c r="A40" s="100" t="s">
        <v>42</v>
      </c>
      <c r="B40" s="96">
        <f t="shared" ref="B40:L40" si="4">SUM(B36:B39)</f>
        <v>129277</v>
      </c>
      <c r="C40" s="96">
        <f t="shared" si="4"/>
        <v>8622</v>
      </c>
      <c r="D40" s="96">
        <f t="shared" si="4"/>
        <v>137899</v>
      </c>
      <c r="E40" s="19"/>
      <c r="F40" s="96">
        <f t="shared" si="4"/>
        <v>73008</v>
      </c>
      <c r="G40" s="96">
        <f t="shared" si="4"/>
        <v>1090</v>
      </c>
      <c r="H40" s="96">
        <f t="shared" si="4"/>
        <v>74098</v>
      </c>
      <c r="I40" s="19"/>
      <c r="J40" s="96">
        <f t="shared" si="4"/>
        <v>202285</v>
      </c>
      <c r="K40" s="96">
        <f t="shared" si="4"/>
        <v>9712</v>
      </c>
      <c r="L40" s="96">
        <f t="shared" si="4"/>
        <v>211997</v>
      </c>
      <c r="M40" s="19"/>
    </row>
    <row r="41" spans="1:13" ht="13.5" customHeight="1" x14ac:dyDescent="0.2">
      <c r="A41" s="100"/>
      <c r="B41" s="96"/>
      <c r="C41" s="96"/>
      <c r="D41" s="96"/>
      <c r="E41" s="19"/>
      <c r="F41" s="96"/>
      <c r="G41" s="96"/>
      <c r="H41" s="96"/>
      <c r="I41" s="19"/>
      <c r="J41" s="96"/>
      <c r="K41" s="96"/>
      <c r="L41" s="96"/>
      <c r="M41" s="19"/>
    </row>
    <row r="43" spans="1:13" customFormat="1" ht="12" customHeight="1" x14ac:dyDescent="0.2">
      <c r="A43" s="1" t="s">
        <v>31</v>
      </c>
    </row>
  </sheetData>
  <mergeCells count="35">
    <mergeCell ref="L6:L8"/>
    <mergeCell ref="G36:G37"/>
    <mergeCell ref="H36:H37"/>
    <mergeCell ref="J36:J37"/>
    <mergeCell ref="D6:D8"/>
    <mergeCell ref="F6:F8"/>
    <mergeCell ref="G6:G8"/>
    <mergeCell ref="H6:H8"/>
    <mergeCell ref="J6:J8"/>
    <mergeCell ref="A1:M1"/>
    <mergeCell ref="A2:M2"/>
    <mergeCell ref="L36:L37"/>
    <mergeCell ref="A36:A37"/>
    <mergeCell ref="B36:B37"/>
    <mergeCell ref="C36:C37"/>
    <mergeCell ref="K36:K37"/>
    <mergeCell ref="B6:B8"/>
    <mergeCell ref="C6:C8"/>
    <mergeCell ref="K6:K8"/>
    <mergeCell ref="A4:A8"/>
    <mergeCell ref="B4:D5"/>
    <mergeCell ref="F4:H5"/>
    <mergeCell ref="D36:D37"/>
    <mergeCell ref="F36:F37"/>
    <mergeCell ref="J4:L5"/>
    <mergeCell ref="L40:L41"/>
    <mergeCell ref="A40:A41"/>
    <mergeCell ref="B40:B41"/>
    <mergeCell ref="C40:C41"/>
    <mergeCell ref="D40:D41"/>
    <mergeCell ref="F40:F41"/>
    <mergeCell ref="G40:G41"/>
    <mergeCell ref="H40:H41"/>
    <mergeCell ref="J40:J41"/>
    <mergeCell ref="K40:K41"/>
  </mergeCells>
  <pageMargins left="0.74803149606299213" right="0.74803149606299213" top="0.59055118110236227" bottom="0.39370078740157483" header="0.11811023622047245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sqref="A1:XFD1048576"/>
    </sheetView>
  </sheetViews>
  <sheetFormatPr defaultRowHeight="12.75" x14ac:dyDescent="0.2"/>
  <cols>
    <col min="1" max="1" width="18.7109375" style="51" customWidth="1"/>
    <col min="2" max="2" width="9.7109375" style="51" customWidth="1"/>
    <col min="3" max="3" width="9.5703125" style="51" customWidth="1"/>
    <col min="4" max="4" width="12.42578125" style="51" customWidth="1"/>
    <col min="5" max="5" width="1.28515625" style="51" customWidth="1"/>
    <col min="6" max="8" width="10" style="51" customWidth="1"/>
    <col min="9" max="9" width="1.28515625" style="51" customWidth="1"/>
    <col min="10" max="10" width="10.42578125" style="51" customWidth="1"/>
    <col min="11" max="11" width="9.7109375" style="51" customWidth="1"/>
    <col min="12" max="12" width="10" style="51" customWidth="1"/>
    <col min="13" max="13" width="1.28515625" style="51" customWidth="1"/>
    <col min="14" max="15" width="9.28515625" style="51" bestFit="1" customWidth="1"/>
    <col min="16" max="16" width="10" style="51" customWidth="1"/>
    <col min="17" max="17" width="1.28515625" style="51" customWidth="1"/>
    <col min="18" max="16384" width="9.140625" style="51"/>
  </cols>
  <sheetData>
    <row r="1" spans="1:17" ht="12.6" customHeight="1" x14ac:dyDescent="0.2">
      <c r="A1" s="92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71" customFormat="1" ht="12.6" customHeight="1" x14ac:dyDescent="0.2">
      <c r="A2" s="93" t="s">
        <v>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4" spans="1:17" ht="12.6" customHeight="1" x14ac:dyDescent="0.2">
      <c r="A4" s="90" t="s">
        <v>0</v>
      </c>
      <c r="B4" s="90" t="s">
        <v>35</v>
      </c>
      <c r="C4" s="94"/>
      <c r="D4" s="94"/>
      <c r="E4" s="62"/>
      <c r="F4" s="90" t="s">
        <v>36</v>
      </c>
      <c r="G4" s="94"/>
      <c r="H4" s="94"/>
      <c r="I4" s="62"/>
      <c r="J4" s="90" t="s">
        <v>37</v>
      </c>
      <c r="K4" s="94"/>
      <c r="L4" s="94"/>
      <c r="M4" s="62"/>
      <c r="N4" s="90" t="s">
        <v>38</v>
      </c>
      <c r="O4" s="90"/>
      <c r="P4" s="90"/>
      <c r="Q4" s="61"/>
    </row>
    <row r="5" spans="1:17" ht="12.6" customHeight="1" x14ac:dyDescent="0.2">
      <c r="A5" s="90"/>
      <c r="B5" s="94"/>
      <c r="C5" s="94"/>
      <c r="D5" s="94"/>
      <c r="E5" s="62"/>
      <c r="F5" s="94"/>
      <c r="G5" s="94"/>
      <c r="H5" s="94"/>
      <c r="I5" s="62"/>
      <c r="J5" s="94"/>
      <c r="K5" s="94"/>
      <c r="L5" s="94"/>
      <c r="M5" s="62"/>
      <c r="N5" s="90"/>
      <c r="O5" s="90"/>
      <c r="P5" s="90"/>
      <c r="Q5" s="61"/>
    </row>
    <row r="6" spans="1:17" ht="12.6" customHeight="1" x14ac:dyDescent="0.2">
      <c r="A6" s="90"/>
      <c r="B6" s="89" t="s">
        <v>39</v>
      </c>
      <c r="C6" s="89" t="s">
        <v>40</v>
      </c>
      <c r="D6" s="89" t="s">
        <v>41</v>
      </c>
      <c r="E6" s="61"/>
      <c r="F6" s="89" t="s">
        <v>39</v>
      </c>
      <c r="G6" s="89" t="s">
        <v>40</v>
      </c>
      <c r="H6" s="89" t="s">
        <v>41</v>
      </c>
      <c r="I6" s="61"/>
      <c r="J6" s="89" t="s">
        <v>39</v>
      </c>
      <c r="K6" s="89" t="s">
        <v>40</v>
      </c>
      <c r="L6" s="89" t="s">
        <v>41</v>
      </c>
      <c r="M6" s="61"/>
      <c r="N6" s="89" t="s">
        <v>39</v>
      </c>
      <c r="O6" s="89" t="s">
        <v>40</v>
      </c>
      <c r="P6" s="89" t="s">
        <v>41</v>
      </c>
      <c r="Q6" s="61"/>
    </row>
    <row r="7" spans="1:17" ht="12.6" customHeight="1" x14ac:dyDescent="0.2">
      <c r="A7" s="90"/>
      <c r="B7" s="90"/>
      <c r="C7" s="90"/>
      <c r="D7" s="90"/>
      <c r="E7" s="61"/>
      <c r="F7" s="90"/>
      <c r="G7" s="90"/>
      <c r="H7" s="90"/>
      <c r="I7" s="61"/>
      <c r="J7" s="90"/>
      <c r="K7" s="90"/>
      <c r="L7" s="90"/>
      <c r="M7" s="61"/>
      <c r="N7" s="90"/>
      <c r="O7" s="90"/>
      <c r="P7" s="90"/>
      <c r="Q7" s="61"/>
    </row>
    <row r="8" spans="1:17" ht="12.6" customHeight="1" x14ac:dyDescent="0.2">
      <c r="A8" s="90"/>
      <c r="B8" s="90"/>
      <c r="C8" s="90"/>
      <c r="D8" s="90"/>
      <c r="E8" s="61"/>
      <c r="F8" s="90"/>
      <c r="G8" s="90"/>
      <c r="H8" s="90"/>
      <c r="I8" s="61"/>
      <c r="J8" s="90"/>
      <c r="K8" s="90"/>
      <c r="L8" s="90"/>
      <c r="M8" s="61"/>
      <c r="N8" s="90"/>
      <c r="O8" s="90"/>
      <c r="P8" s="90"/>
      <c r="Q8" s="61"/>
    </row>
    <row r="9" spans="1:17" ht="13.5" customHeight="1" x14ac:dyDescent="0.2">
      <c r="A9" s="60" t="s">
        <v>1</v>
      </c>
      <c r="B9" s="72">
        <v>1780068</v>
      </c>
      <c r="C9" s="72">
        <v>1768964</v>
      </c>
      <c r="D9" s="73">
        <f>C9+B9</f>
        <v>3549032</v>
      </c>
      <c r="E9" s="73">
        <v>4253553</v>
      </c>
      <c r="F9" s="72">
        <v>4190238</v>
      </c>
      <c r="G9" s="72">
        <v>4255381</v>
      </c>
      <c r="H9" s="73">
        <f>G9+F9</f>
        <v>8445619</v>
      </c>
      <c r="I9" s="73">
        <v>5932159</v>
      </c>
      <c r="J9" s="54">
        <v>5970306</v>
      </c>
      <c r="K9" s="74">
        <v>6024345</v>
      </c>
      <c r="L9" s="54">
        <f>K9+J9</f>
        <v>11994651</v>
      </c>
      <c r="M9" s="54">
        <v>74191</v>
      </c>
      <c r="N9" s="73">
        <v>0</v>
      </c>
      <c r="O9" s="73">
        <v>79207</v>
      </c>
      <c r="P9" s="52">
        <f>O9+N9</f>
        <v>79207</v>
      </c>
      <c r="Q9" s="52"/>
    </row>
    <row r="10" spans="1:17" ht="13.5" customHeight="1" x14ac:dyDescent="0.2">
      <c r="A10" s="60" t="s">
        <v>2</v>
      </c>
      <c r="B10" s="72">
        <v>465791</v>
      </c>
      <c r="C10" s="72">
        <v>470261</v>
      </c>
      <c r="D10" s="73">
        <f t="shared" ref="D10:D35" si="0">C10+B10</f>
        <v>936052</v>
      </c>
      <c r="E10" s="73">
        <v>293594</v>
      </c>
      <c r="F10" s="72">
        <v>317588</v>
      </c>
      <c r="G10" s="72">
        <v>316688</v>
      </c>
      <c r="H10" s="73">
        <f t="shared" ref="H10:H35" si="1">G10+F10</f>
        <v>634276</v>
      </c>
      <c r="I10" s="73">
        <v>750817</v>
      </c>
      <c r="J10" s="54">
        <v>783379</v>
      </c>
      <c r="K10" s="74">
        <v>786949</v>
      </c>
      <c r="L10" s="54">
        <f t="shared" ref="L10:L35" si="2">K10+J10</f>
        <v>1570328</v>
      </c>
      <c r="M10" s="54">
        <v>1037</v>
      </c>
      <c r="N10" s="73">
        <v>477</v>
      </c>
      <c r="O10" s="73">
        <v>0</v>
      </c>
      <c r="P10" s="52">
        <f t="shared" ref="P10:P35" si="3">O10+N10</f>
        <v>477</v>
      </c>
      <c r="Q10" s="52"/>
    </row>
    <row r="11" spans="1:17" ht="13.5" customHeight="1" x14ac:dyDescent="0.2">
      <c r="A11" s="60" t="s">
        <v>3</v>
      </c>
      <c r="B11" s="72">
        <v>627940</v>
      </c>
      <c r="C11" s="72">
        <v>628299</v>
      </c>
      <c r="D11" s="73">
        <f t="shared" si="0"/>
        <v>1256239</v>
      </c>
      <c r="E11" s="73">
        <v>195577</v>
      </c>
      <c r="F11" s="72">
        <v>198299</v>
      </c>
      <c r="G11" s="72">
        <v>199167</v>
      </c>
      <c r="H11" s="73">
        <f t="shared" si="1"/>
        <v>397466</v>
      </c>
      <c r="I11" s="73">
        <v>808298</v>
      </c>
      <c r="J11" s="54">
        <v>826239</v>
      </c>
      <c r="K11" s="74">
        <v>827466</v>
      </c>
      <c r="L11" s="54">
        <f t="shared" si="2"/>
        <v>1653705</v>
      </c>
      <c r="M11" s="54">
        <v>1640</v>
      </c>
      <c r="N11" s="73">
        <v>1387</v>
      </c>
      <c r="O11" s="73">
        <v>674</v>
      </c>
      <c r="P11" s="52">
        <f t="shared" si="3"/>
        <v>2061</v>
      </c>
      <c r="Q11" s="52"/>
    </row>
    <row r="12" spans="1:17" ht="13.5" customHeight="1" x14ac:dyDescent="0.2">
      <c r="A12" s="60" t="s">
        <v>4</v>
      </c>
      <c r="B12" s="73">
        <v>581227</v>
      </c>
      <c r="C12" s="73">
        <v>580451</v>
      </c>
      <c r="D12" s="73">
        <f t="shared" si="0"/>
        <v>1161678</v>
      </c>
      <c r="E12" s="73">
        <v>35335</v>
      </c>
      <c r="F12" s="72">
        <v>37152</v>
      </c>
      <c r="G12" s="72">
        <v>39992</v>
      </c>
      <c r="H12" s="73">
        <f t="shared" si="1"/>
        <v>77144</v>
      </c>
      <c r="I12" s="73">
        <v>568806</v>
      </c>
      <c r="J12" s="54">
        <v>618379</v>
      </c>
      <c r="K12" s="74">
        <v>620443</v>
      </c>
      <c r="L12" s="54">
        <f t="shared" si="2"/>
        <v>1238822</v>
      </c>
      <c r="M12" s="54">
        <v>4324</v>
      </c>
      <c r="N12" s="73">
        <v>2715</v>
      </c>
      <c r="O12" s="73">
        <v>851</v>
      </c>
      <c r="P12" s="52">
        <f t="shared" si="3"/>
        <v>3566</v>
      </c>
      <c r="Q12" s="52"/>
    </row>
    <row r="13" spans="1:17" ht="13.5" customHeight="1" x14ac:dyDescent="0.2">
      <c r="A13" s="60" t="s">
        <v>5</v>
      </c>
      <c r="B13" s="72">
        <v>245006</v>
      </c>
      <c r="C13" s="72">
        <v>249764</v>
      </c>
      <c r="D13" s="73">
        <f t="shared" si="0"/>
        <v>494770</v>
      </c>
      <c r="E13" s="73">
        <v>20364</v>
      </c>
      <c r="F13" s="72">
        <v>19637</v>
      </c>
      <c r="G13" s="72">
        <v>20839</v>
      </c>
      <c r="H13" s="73">
        <f t="shared" si="1"/>
        <v>40476</v>
      </c>
      <c r="I13" s="73">
        <v>298750</v>
      </c>
      <c r="J13" s="54">
        <v>264643</v>
      </c>
      <c r="K13" s="74">
        <v>270603</v>
      </c>
      <c r="L13" s="54">
        <f t="shared" si="2"/>
        <v>535246</v>
      </c>
      <c r="M13" s="54">
        <v>0</v>
      </c>
      <c r="N13" s="73">
        <v>0</v>
      </c>
      <c r="O13" s="73">
        <v>0</v>
      </c>
      <c r="P13" s="52">
        <f t="shared" si="3"/>
        <v>0</v>
      </c>
      <c r="Q13" s="52"/>
    </row>
    <row r="14" spans="1:17" ht="13.5" customHeight="1" x14ac:dyDescent="0.2">
      <c r="A14" s="60" t="s">
        <v>6</v>
      </c>
      <c r="B14" s="72">
        <v>279808</v>
      </c>
      <c r="C14" s="72">
        <v>287781</v>
      </c>
      <c r="D14" s="73">
        <f t="shared" si="0"/>
        <v>567589</v>
      </c>
      <c r="E14" s="73">
        <v>20364</v>
      </c>
      <c r="F14" s="72">
        <v>31644</v>
      </c>
      <c r="G14" s="72">
        <v>33444</v>
      </c>
      <c r="H14" s="73">
        <f t="shared" si="1"/>
        <v>65088</v>
      </c>
      <c r="I14" s="73">
        <v>298750</v>
      </c>
      <c r="J14" s="54">
        <f t="shared" ref="J14:K14" si="4">F14+B14</f>
        <v>311452</v>
      </c>
      <c r="K14" s="74">
        <f t="shared" si="4"/>
        <v>321225</v>
      </c>
      <c r="L14" s="54">
        <f t="shared" si="2"/>
        <v>632677</v>
      </c>
      <c r="M14" s="54">
        <v>0</v>
      </c>
      <c r="N14" s="73">
        <v>0</v>
      </c>
      <c r="O14" s="73">
        <v>0</v>
      </c>
      <c r="P14" s="52">
        <f t="shared" si="3"/>
        <v>0</v>
      </c>
      <c r="Q14" s="52"/>
    </row>
    <row r="15" spans="1:17" ht="13.5" customHeight="1" x14ac:dyDescent="0.2">
      <c r="A15" s="60" t="s">
        <v>7</v>
      </c>
      <c r="B15" s="72">
        <v>269103</v>
      </c>
      <c r="C15" s="72">
        <v>269823</v>
      </c>
      <c r="D15" s="73">
        <f t="shared" si="0"/>
        <v>538926</v>
      </c>
      <c r="E15" s="73">
        <v>0</v>
      </c>
      <c r="F15" s="73">
        <v>0</v>
      </c>
      <c r="G15" s="73">
        <v>0</v>
      </c>
      <c r="H15" s="73">
        <f t="shared" si="1"/>
        <v>0</v>
      </c>
      <c r="I15" s="73">
        <v>240717</v>
      </c>
      <c r="J15" s="54">
        <v>269103</v>
      </c>
      <c r="K15" s="74">
        <v>269823</v>
      </c>
      <c r="L15" s="54">
        <f t="shared" si="2"/>
        <v>538926</v>
      </c>
      <c r="M15" s="54">
        <v>0</v>
      </c>
      <c r="N15" s="73">
        <v>0</v>
      </c>
      <c r="O15" s="73">
        <v>0</v>
      </c>
      <c r="P15" s="52">
        <f t="shared" si="3"/>
        <v>0</v>
      </c>
      <c r="Q15" s="52"/>
    </row>
    <row r="16" spans="1:17" ht="13.5" customHeight="1" x14ac:dyDescent="0.2">
      <c r="A16" s="60" t="s">
        <v>8</v>
      </c>
      <c r="B16" s="72">
        <v>8109</v>
      </c>
      <c r="C16" s="72">
        <v>8078</v>
      </c>
      <c r="D16" s="73">
        <f t="shared" si="0"/>
        <v>16187</v>
      </c>
      <c r="E16" s="73">
        <v>10967</v>
      </c>
      <c r="F16" s="72">
        <v>14273</v>
      </c>
      <c r="G16" s="72">
        <v>14385</v>
      </c>
      <c r="H16" s="73">
        <f t="shared" si="1"/>
        <v>28658</v>
      </c>
      <c r="I16" s="73">
        <v>19198</v>
      </c>
      <c r="J16" s="54">
        <v>22382</v>
      </c>
      <c r="K16" s="74">
        <v>22463</v>
      </c>
      <c r="L16" s="54">
        <f t="shared" si="2"/>
        <v>44845</v>
      </c>
      <c r="M16" s="54">
        <v>0</v>
      </c>
      <c r="N16" s="73">
        <v>0</v>
      </c>
      <c r="O16" s="73">
        <v>0</v>
      </c>
      <c r="P16" s="52">
        <f t="shared" si="3"/>
        <v>0</v>
      </c>
      <c r="Q16" s="52"/>
    </row>
    <row r="17" spans="1:17" ht="13.5" customHeight="1" x14ac:dyDescent="0.2">
      <c r="A17" s="60" t="s">
        <v>9</v>
      </c>
      <c r="B17" s="73">
        <v>116520</v>
      </c>
      <c r="C17" s="73">
        <v>116971</v>
      </c>
      <c r="D17" s="73">
        <f t="shared" si="0"/>
        <v>233491</v>
      </c>
      <c r="E17" s="73">
        <v>110</v>
      </c>
      <c r="F17" s="72">
        <v>299</v>
      </c>
      <c r="G17" s="72">
        <v>273</v>
      </c>
      <c r="H17" s="73">
        <f t="shared" si="1"/>
        <v>572</v>
      </c>
      <c r="I17" s="73">
        <v>95502</v>
      </c>
      <c r="J17" s="54">
        <v>116819</v>
      </c>
      <c r="K17" s="74">
        <v>117244</v>
      </c>
      <c r="L17" s="54">
        <f t="shared" si="2"/>
        <v>234063</v>
      </c>
      <c r="M17" s="54">
        <v>0</v>
      </c>
      <c r="N17" s="73">
        <v>0</v>
      </c>
      <c r="O17" s="73">
        <v>0</v>
      </c>
      <c r="P17" s="52">
        <f t="shared" si="3"/>
        <v>0</v>
      </c>
      <c r="Q17" s="52"/>
    </row>
    <row r="18" spans="1:17" ht="13.5" customHeight="1" x14ac:dyDescent="0.2">
      <c r="A18" s="60" t="s">
        <v>10</v>
      </c>
      <c r="B18" s="72">
        <v>89911</v>
      </c>
      <c r="C18" s="72">
        <v>91891</v>
      </c>
      <c r="D18" s="73">
        <f t="shared" si="0"/>
        <v>181802</v>
      </c>
      <c r="E18" s="73">
        <v>0</v>
      </c>
      <c r="F18" s="73">
        <v>0</v>
      </c>
      <c r="G18" s="72">
        <v>0</v>
      </c>
      <c r="H18" s="73">
        <f t="shared" si="1"/>
        <v>0</v>
      </c>
      <c r="I18" s="73">
        <v>87673</v>
      </c>
      <c r="J18" s="54">
        <v>89911</v>
      </c>
      <c r="K18" s="74">
        <v>91891</v>
      </c>
      <c r="L18" s="54">
        <f t="shared" si="2"/>
        <v>181802</v>
      </c>
      <c r="M18" s="54">
        <v>0</v>
      </c>
      <c r="N18" s="73">
        <v>0</v>
      </c>
      <c r="O18" s="73">
        <v>0</v>
      </c>
      <c r="P18" s="52">
        <f t="shared" si="3"/>
        <v>0</v>
      </c>
      <c r="Q18" s="52"/>
    </row>
    <row r="19" spans="1:17" ht="13.5" customHeight="1" x14ac:dyDescent="0.2">
      <c r="A19" s="53" t="s">
        <v>11</v>
      </c>
      <c r="B19" s="72">
        <v>8008</v>
      </c>
      <c r="C19" s="72">
        <v>8346</v>
      </c>
      <c r="D19" s="73">
        <f t="shared" si="0"/>
        <v>16354</v>
      </c>
      <c r="E19" s="73">
        <v>3425</v>
      </c>
      <c r="F19" s="73">
        <v>3226</v>
      </c>
      <c r="G19" s="72">
        <v>3034</v>
      </c>
      <c r="H19" s="73">
        <f t="shared" si="1"/>
        <v>6260</v>
      </c>
      <c r="I19" s="73">
        <v>10244</v>
      </c>
      <c r="J19" s="54">
        <v>11234</v>
      </c>
      <c r="K19" s="74">
        <v>11380</v>
      </c>
      <c r="L19" s="54">
        <f t="shared" si="2"/>
        <v>22614</v>
      </c>
      <c r="M19" s="54">
        <v>0</v>
      </c>
      <c r="N19" s="73">
        <v>0</v>
      </c>
      <c r="O19" s="73">
        <v>0</v>
      </c>
      <c r="P19" s="52">
        <f t="shared" si="3"/>
        <v>0</v>
      </c>
      <c r="Q19" s="52"/>
    </row>
    <row r="20" spans="1:17" ht="13.5" customHeight="1" x14ac:dyDescent="0.2">
      <c r="A20" s="60" t="s">
        <v>12</v>
      </c>
      <c r="B20" s="73">
        <v>351237</v>
      </c>
      <c r="C20" s="73">
        <v>348732</v>
      </c>
      <c r="D20" s="73">
        <f t="shared" si="0"/>
        <v>699969</v>
      </c>
      <c r="E20" s="73">
        <v>42536</v>
      </c>
      <c r="F20" s="72">
        <v>38175</v>
      </c>
      <c r="G20" s="72">
        <v>38125</v>
      </c>
      <c r="H20" s="73">
        <f t="shared" si="1"/>
        <v>76300</v>
      </c>
      <c r="I20" s="73">
        <v>369514</v>
      </c>
      <c r="J20" s="54">
        <v>389412</v>
      </c>
      <c r="K20" s="74">
        <v>386857</v>
      </c>
      <c r="L20" s="54">
        <f t="shared" si="2"/>
        <v>776269</v>
      </c>
      <c r="M20" s="54">
        <v>0</v>
      </c>
      <c r="N20" s="73">
        <v>41</v>
      </c>
      <c r="O20" s="73">
        <v>0</v>
      </c>
      <c r="P20" s="52">
        <f t="shared" si="3"/>
        <v>41</v>
      </c>
      <c r="Q20" s="52"/>
    </row>
    <row r="21" spans="1:17" ht="13.5" customHeight="1" x14ac:dyDescent="0.2">
      <c r="A21" s="53" t="s">
        <v>13</v>
      </c>
      <c r="B21" s="72">
        <v>33076</v>
      </c>
      <c r="C21" s="72">
        <v>32850</v>
      </c>
      <c r="D21" s="73">
        <f t="shared" si="0"/>
        <v>65926</v>
      </c>
      <c r="E21" s="73">
        <v>4561</v>
      </c>
      <c r="F21" s="72">
        <v>4585</v>
      </c>
      <c r="G21" s="72">
        <v>4524</v>
      </c>
      <c r="H21" s="73">
        <f t="shared" si="1"/>
        <v>9109</v>
      </c>
      <c r="I21" s="73">
        <v>38290</v>
      </c>
      <c r="J21" s="54">
        <v>37661</v>
      </c>
      <c r="K21" s="74">
        <v>37374</v>
      </c>
      <c r="L21" s="54">
        <f t="shared" si="2"/>
        <v>75035</v>
      </c>
      <c r="M21" s="54">
        <v>0</v>
      </c>
      <c r="N21" s="73">
        <v>0</v>
      </c>
      <c r="O21" s="73">
        <v>0</v>
      </c>
      <c r="P21" s="52">
        <f t="shared" si="3"/>
        <v>0</v>
      </c>
      <c r="Q21" s="52"/>
    </row>
    <row r="22" spans="1:17" ht="13.5" customHeight="1" x14ac:dyDescent="0.2">
      <c r="A22" s="60" t="s">
        <v>14</v>
      </c>
      <c r="B22" s="72">
        <v>0</v>
      </c>
      <c r="C22" s="72">
        <v>0</v>
      </c>
      <c r="D22" s="73">
        <f t="shared" si="0"/>
        <v>0</v>
      </c>
      <c r="E22" s="73">
        <v>0</v>
      </c>
      <c r="F22" s="72">
        <v>0</v>
      </c>
      <c r="G22" s="72">
        <v>0</v>
      </c>
      <c r="H22" s="73">
        <f t="shared" si="1"/>
        <v>0</v>
      </c>
      <c r="I22" s="73">
        <v>0</v>
      </c>
      <c r="J22" s="54">
        <v>0</v>
      </c>
      <c r="K22" s="74">
        <v>0</v>
      </c>
      <c r="L22" s="54">
        <f t="shared" si="2"/>
        <v>0</v>
      </c>
      <c r="M22" s="54">
        <v>0</v>
      </c>
      <c r="N22" s="73">
        <v>0</v>
      </c>
      <c r="O22" s="73">
        <v>0</v>
      </c>
      <c r="P22" s="52">
        <f t="shared" si="3"/>
        <v>0</v>
      </c>
      <c r="Q22" s="52"/>
    </row>
    <row r="23" spans="1:17" ht="13.5" customHeight="1" x14ac:dyDescent="0.2">
      <c r="A23" s="60" t="s">
        <v>15</v>
      </c>
      <c r="B23" s="72">
        <v>0</v>
      </c>
      <c r="C23" s="72">
        <v>0</v>
      </c>
      <c r="D23" s="73">
        <f t="shared" si="0"/>
        <v>0</v>
      </c>
      <c r="E23" s="73">
        <v>0</v>
      </c>
      <c r="F23" s="72">
        <v>0</v>
      </c>
      <c r="G23" s="72">
        <v>0</v>
      </c>
      <c r="H23" s="73">
        <f t="shared" si="1"/>
        <v>0</v>
      </c>
      <c r="I23" s="73">
        <v>0</v>
      </c>
      <c r="J23" s="54">
        <v>0</v>
      </c>
      <c r="K23" s="74">
        <v>0</v>
      </c>
      <c r="L23" s="54">
        <f t="shared" si="2"/>
        <v>0</v>
      </c>
      <c r="M23" s="54">
        <v>0</v>
      </c>
      <c r="N23" s="73">
        <v>0</v>
      </c>
      <c r="O23" s="73">
        <v>0</v>
      </c>
      <c r="P23" s="52">
        <f t="shared" si="3"/>
        <v>0</v>
      </c>
      <c r="Q23" s="52"/>
    </row>
    <row r="24" spans="1:17" ht="13.5" customHeight="1" x14ac:dyDescent="0.2">
      <c r="A24" s="60" t="s">
        <v>16</v>
      </c>
      <c r="B24" s="72">
        <v>0</v>
      </c>
      <c r="C24" s="72">
        <v>0</v>
      </c>
      <c r="D24" s="73">
        <f t="shared" si="0"/>
        <v>0</v>
      </c>
      <c r="E24" s="73">
        <v>0</v>
      </c>
      <c r="F24" s="73">
        <v>0</v>
      </c>
      <c r="G24" s="73">
        <v>0</v>
      </c>
      <c r="H24" s="73">
        <f t="shared" si="1"/>
        <v>0</v>
      </c>
      <c r="I24" s="73">
        <v>0</v>
      </c>
      <c r="J24" s="54">
        <v>0</v>
      </c>
      <c r="K24" s="74">
        <v>0</v>
      </c>
      <c r="L24" s="54">
        <f t="shared" si="2"/>
        <v>0</v>
      </c>
      <c r="M24" s="54">
        <v>0</v>
      </c>
      <c r="N24" s="73">
        <v>0</v>
      </c>
      <c r="O24" s="73">
        <v>0</v>
      </c>
      <c r="P24" s="52">
        <f t="shared" si="3"/>
        <v>0</v>
      </c>
      <c r="Q24" s="52"/>
    </row>
    <row r="25" spans="1:17" ht="13.5" customHeight="1" x14ac:dyDescent="0.2">
      <c r="A25" s="60" t="s">
        <v>17</v>
      </c>
      <c r="B25" s="72">
        <v>84391</v>
      </c>
      <c r="C25" s="72">
        <v>84197</v>
      </c>
      <c r="D25" s="73">
        <f t="shared" si="0"/>
        <v>168588</v>
      </c>
      <c r="E25" s="73">
        <v>0</v>
      </c>
      <c r="F25" s="72">
        <v>7</v>
      </c>
      <c r="G25" s="72">
        <v>3</v>
      </c>
      <c r="H25" s="73">
        <f t="shared" si="1"/>
        <v>10</v>
      </c>
      <c r="I25" s="73">
        <v>80245</v>
      </c>
      <c r="J25" s="54">
        <v>84398</v>
      </c>
      <c r="K25" s="74">
        <v>84200</v>
      </c>
      <c r="L25" s="54">
        <f t="shared" si="2"/>
        <v>168598</v>
      </c>
      <c r="M25" s="54">
        <v>12151</v>
      </c>
      <c r="N25" s="73">
        <v>12015</v>
      </c>
      <c r="O25" s="73">
        <v>0</v>
      </c>
      <c r="P25" s="52">
        <f t="shared" si="3"/>
        <v>12015</v>
      </c>
      <c r="Q25" s="52"/>
    </row>
    <row r="26" spans="1:17" ht="13.5" customHeight="1" x14ac:dyDescent="0.2">
      <c r="A26" s="60" t="s">
        <v>18</v>
      </c>
      <c r="B26" s="72">
        <v>18110</v>
      </c>
      <c r="C26" s="72">
        <v>18201</v>
      </c>
      <c r="D26" s="73">
        <f t="shared" si="0"/>
        <v>36311</v>
      </c>
      <c r="E26" s="73">
        <v>18</v>
      </c>
      <c r="F26" s="73">
        <v>0</v>
      </c>
      <c r="G26" s="73">
        <v>0</v>
      </c>
      <c r="H26" s="73">
        <f t="shared" si="1"/>
        <v>0</v>
      </c>
      <c r="I26" s="73">
        <v>18659</v>
      </c>
      <c r="J26" s="54">
        <v>18110</v>
      </c>
      <c r="K26" s="74">
        <v>18201</v>
      </c>
      <c r="L26" s="54">
        <f t="shared" si="2"/>
        <v>36311</v>
      </c>
      <c r="M26" s="54">
        <v>0</v>
      </c>
      <c r="N26" s="73">
        <v>0</v>
      </c>
      <c r="O26" s="73">
        <v>0</v>
      </c>
      <c r="P26" s="52">
        <f t="shared" si="3"/>
        <v>0</v>
      </c>
      <c r="Q26" s="52"/>
    </row>
    <row r="27" spans="1:17" ht="13.5" customHeight="1" x14ac:dyDescent="0.2">
      <c r="A27" s="60" t="s">
        <v>19</v>
      </c>
      <c r="B27" s="72">
        <v>105459</v>
      </c>
      <c r="C27" s="72">
        <v>105540</v>
      </c>
      <c r="D27" s="73">
        <f t="shared" si="0"/>
        <v>210999</v>
      </c>
      <c r="E27" s="73">
        <v>2</v>
      </c>
      <c r="F27" s="73">
        <v>0</v>
      </c>
      <c r="G27" s="73">
        <v>0</v>
      </c>
      <c r="H27" s="73">
        <f t="shared" si="1"/>
        <v>0</v>
      </c>
      <c r="I27" s="73">
        <v>103772</v>
      </c>
      <c r="J27" s="54">
        <v>105459</v>
      </c>
      <c r="K27" s="74">
        <v>105540</v>
      </c>
      <c r="L27" s="54">
        <f t="shared" si="2"/>
        <v>210999</v>
      </c>
      <c r="M27" s="54">
        <v>4590</v>
      </c>
      <c r="N27" s="73">
        <v>3855</v>
      </c>
      <c r="O27" s="73">
        <v>0</v>
      </c>
      <c r="P27" s="52">
        <f t="shared" si="3"/>
        <v>3855</v>
      </c>
      <c r="Q27" s="52"/>
    </row>
    <row r="28" spans="1:17" ht="13.5" customHeight="1" x14ac:dyDescent="0.2">
      <c r="A28" s="60" t="s">
        <v>20</v>
      </c>
      <c r="B28" s="72">
        <v>151021</v>
      </c>
      <c r="C28" s="72">
        <v>147999</v>
      </c>
      <c r="D28" s="73">
        <f t="shared" si="0"/>
        <v>299020</v>
      </c>
      <c r="E28" s="73">
        <v>2937</v>
      </c>
      <c r="F28" s="73">
        <v>2529</v>
      </c>
      <c r="G28" s="73">
        <v>3321</v>
      </c>
      <c r="H28" s="73">
        <f t="shared" si="1"/>
        <v>5850</v>
      </c>
      <c r="I28" s="73">
        <v>145448</v>
      </c>
      <c r="J28" s="54">
        <v>153550</v>
      </c>
      <c r="K28" s="74">
        <v>151320</v>
      </c>
      <c r="L28" s="54">
        <f t="shared" si="2"/>
        <v>304870</v>
      </c>
      <c r="M28" s="54">
        <v>0</v>
      </c>
      <c r="N28" s="73">
        <v>0</v>
      </c>
      <c r="O28" s="73">
        <v>0</v>
      </c>
      <c r="P28" s="52">
        <f t="shared" si="3"/>
        <v>0</v>
      </c>
      <c r="Q28" s="52"/>
    </row>
    <row r="29" spans="1:17" ht="13.5" customHeight="1" x14ac:dyDescent="0.2">
      <c r="A29" s="60" t="s">
        <v>21</v>
      </c>
      <c r="B29" s="72">
        <v>102286</v>
      </c>
      <c r="C29" s="72">
        <v>101212</v>
      </c>
      <c r="D29" s="73">
        <f t="shared" si="0"/>
        <v>203498</v>
      </c>
      <c r="E29" s="73">
        <v>0</v>
      </c>
      <c r="F29" s="72">
        <v>0</v>
      </c>
      <c r="G29" s="72">
        <v>0</v>
      </c>
      <c r="H29" s="73">
        <f t="shared" si="1"/>
        <v>0</v>
      </c>
      <c r="I29" s="73">
        <v>95014</v>
      </c>
      <c r="J29" s="54">
        <v>102286</v>
      </c>
      <c r="K29" s="74">
        <v>101212</v>
      </c>
      <c r="L29" s="54">
        <f t="shared" si="2"/>
        <v>203498</v>
      </c>
      <c r="M29" s="54">
        <v>5493</v>
      </c>
      <c r="N29" s="73">
        <v>5885</v>
      </c>
      <c r="O29" s="73">
        <v>0</v>
      </c>
      <c r="P29" s="52">
        <f t="shared" si="3"/>
        <v>5885</v>
      </c>
      <c r="Q29" s="52"/>
    </row>
    <row r="30" spans="1:17" ht="13.5" customHeight="1" x14ac:dyDescent="0.2">
      <c r="A30" s="60" t="s">
        <v>22</v>
      </c>
      <c r="B30" s="72">
        <v>280589</v>
      </c>
      <c r="C30" s="72">
        <v>280079</v>
      </c>
      <c r="D30" s="73">
        <f t="shared" si="0"/>
        <v>560668</v>
      </c>
      <c r="E30" s="73">
        <v>7641</v>
      </c>
      <c r="F30" s="73">
        <v>7526</v>
      </c>
      <c r="G30" s="73">
        <v>7830</v>
      </c>
      <c r="H30" s="73">
        <f t="shared" si="1"/>
        <v>15356</v>
      </c>
      <c r="I30" s="73">
        <v>280336</v>
      </c>
      <c r="J30" s="54">
        <v>288115</v>
      </c>
      <c r="K30" s="74">
        <v>287909</v>
      </c>
      <c r="L30" s="54">
        <f t="shared" si="2"/>
        <v>576024</v>
      </c>
      <c r="M30" s="54">
        <v>2011</v>
      </c>
      <c r="N30" s="73">
        <v>1896</v>
      </c>
      <c r="O30" s="73">
        <v>0</v>
      </c>
      <c r="P30" s="52">
        <f t="shared" si="3"/>
        <v>1896</v>
      </c>
      <c r="Q30" s="52"/>
    </row>
    <row r="31" spans="1:17" ht="13.5" customHeight="1" x14ac:dyDescent="0.2">
      <c r="A31" s="60" t="s">
        <v>23</v>
      </c>
      <c r="B31" s="72">
        <v>191756</v>
      </c>
      <c r="C31" s="72">
        <v>192223</v>
      </c>
      <c r="D31" s="73">
        <f t="shared" si="0"/>
        <v>383979</v>
      </c>
      <c r="E31" s="73">
        <v>32</v>
      </c>
      <c r="F31" s="72">
        <v>0</v>
      </c>
      <c r="G31" s="72">
        <v>0</v>
      </c>
      <c r="H31" s="73">
        <f t="shared" si="1"/>
        <v>0</v>
      </c>
      <c r="I31" s="73">
        <v>178589</v>
      </c>
      <c r="J31" s="54">
        <v>191756</v>
      </c>
      <c r="K31" s="74">
        <v>192223</v>
      </c>
      <c r="L31" s="54">
        <f t="shared" si="2"/>
        <v>383979</v>
      </c>
      <c r="M31" s="54">
        <v>5056</v>
      </c>
      <c r="N31" s="73">
        <v>4723</v>
      </c>
      <c r="O31" s="73">
        <v>0</v>
      </c>
      <c r="P31" s="52">
        <f t="shared" si="3"/>
        <v>4723</v>
      </c>
      <c r="Q31" s="52"/>
    </row>
    <row r="32" spans="1:17" ht="13.5" customHeight="1" x14ac:dyDescent="0.2">
      <c r="A32" s="60" t="s">
        <v>24</v>
      </c>
      <c r="B32" s="72">
        <v>6238</v>
      </c>
      <c r="C32" s="72">
        <v>5830</v>
      </c>
      <c r="D32" s="73">
        <f t="shared" si="0"/>
        <v>12068</v>
      </c>
      <c r="E32" s="73">
        <v>0</v>
      </c>
      <c r="F32" s="73">
        <v>0</v>
      </c>
      <c r="G32" s="73">
        <v>0</v>
      </c>
      <c r="H32" s="73">
        <f t="shared" si="1"/>
        <v>0</v>
      </c>
      <c r="I32" s="73">
        <v>5114</v>
      </c>
      <c r="J32" s="54">
        <v>6238</v>
      </c>
      <c r="K32" s="74">
        <v>5830</v>
      </c>
      <c r="L32" s="54">
        <f t="shared" si="2"/>
        <v>12068</v>
      </c>
      <c r="M32" s="54">
        <v>0</v>
      </c>
      <c r="N32" s="73">
        <v>0</v>
      </c>
      <c r="O32" s="73">
        <v>0</v>
      </c>
      <c r="P32" s="52">
        <f t="shared" si="3"/>
        <v>0</v>
      </c>
      <c r="Q32" s="52"/>
    </row>
    <row r="33" spans="1:17" ht="13.5" customHeight="1" x14ac:dyDescent="0.2">
      <c r="A33" s="60" t="s">
        <v>25</v>
      </c>
      <c r="B33" s="72">
        <v>7710</v>
      </c>
      <c r="C33" s="72">
        <v>7676</v>
      </c>
      <c r="D33" s="73">
        <f t="shared" si="0"/>
        <v>15386</v>
      </c>
      <c r="E33" s="73">
        <v>0</v>
      </c>
      <c r="F33" s="73">
        <v>0</v>
      </c>
      <c r="G33" s="73">
        <v>0</v>
      </c>
      <c r="H33" s="73">
        <f t="shared" si="1"/>
        <v>0</v>
      </c>
      <c r="I33" s="73">
        <v>7381</v>
      </c>
      <c r="J33" s="54">
        <v>7710</v>
      </c>
      <c r="K33" s="74">
        <v>7676</v>
      </c>
      <c r="L33" s="54">
        <f t="shared" si="2"/>
        <v>15386</v>
      </c>
      <c r="M33" s="54">
        <v>0</v>
      </c>
      <c r="N33" s="73">
        <v>0</v>
      </c>
      <c r="O33" s="73">
        <v>0</v>
      </c>
      <c r="P33" s="52">
        <f t="shared" si="3"/>
        <v>0</v>
      </c>
      <c r="Q33" s="52"/>
    </row>
    <row r="34" spans="1:17" ht="13.5" customHeight="1" x14ac:dyDescent="0.2">
      <c r="A34" s="60" t="s">
        <v>26</v>
      </c>
      <c r="B34" s="72">
        <v>456</v>
      </c>
      <c r="C34" s="72">
        <v>448</v>
      </c>
      <c r="D34" s="73">
        <f t="shared" si="0"/>
        <v>904</v>
      </c>
      <c r="E34" s="73">
        <v>0</v>
      </c>
      <c r="F34" s="73">
        <v>0</v>
      </c>
      <c r="G34" s="73">
        <v>0</v>
      </c>
      <c r="H34" s="73">
        <f t="shared" si="1"/>
        <v>0</v>
      </c>
      <c r="I34" s="73">
        <v>401</v>
      </c>
      <c r="J34" s="54">
        <v>456</v>
      </c>
      <c r="K34" s="74">
        <v>448</v>
      </c>
      <c r="L34" s="54">
        <f t="shared" si="2"/>
        <v>904</v>
      </c>
      <c r="M34" s="54">
        <v>227</v>
      </c>
      <c r="N34" s="73">
        <v>246</v>
      </c>
      <c r="O34" s="73">
        <v>0</v>
      </c>
      <c r="P34" s="52">
        <f t="shared" si="3"/>
        <v>246</v>
      </c>
      <c r="Q34" s="52"/>
    </row>
    <row r="35" spans="1:17" ht="12.75" customHeight="1" x14ac:dyDescent="0.2">
      <c r="A35" s="60" t="s">
        <v>27</v>
      </c>
      <c r="B35" s="72">
        <v>19032</v>
      </c>
      <c r="C35" s="72">
        <v>19806</v>
      </c>
      <c r="D35" s="73">
        <f t="shared" si="0"/>
        <v>38838</v>
      </c>
      <c r="E35" s="73">
        <v>0</v>
      </c>
      <c r="F35" s="73">
        <v>0</v>
      </c>
      <c r="G35" s="73">
        <v>0</v>
      </c>
      <c r="H35" s="73">
        <f t="shared" si="1"/>
        <v>0</v>
      </c>
      <c r="I35" s="73">
        <v>17697</v>
      </c>
      <c r="J35" s="54">
        <v>19032</v>
      </c>
      <c r="K35" s="74">
        <v>19806</v>
      </c>
      <c r="L35" s="54">
        <f t="shared" si="2"/>
        <v>38838</v>
      </c>
      <c r="M35" s="54">
        <v>2299</v>
      </c>
      <c r="N35" s="73">
        <v>3628</v>
      </c>
      <c r="O35" s="73">
        <v>0</v>
      </c>
      <c r="P35" s="52">
        <f t="shared" si="3"/>
        <v>3628</v>
      </c>
      <c r="Q35" s="52"/>
    </row>
    <row r="36" spans="1:17" ht="13.5" customHeight="1" x14ac:dyDescent="0.2">
      <c r="A36" s="91" t="s">
        <v>28</v>
      </c>
      <c r="B36" s="87">
        <f>SUM(B9:B10)+SUM(B13:B24)</f>
        <v>3646637</v>
      </c>
      <c r="C36" s="87">
        <f>SUM(C9:C10)+SUM(C13:C24)</f>
        <v>3653461</v>
      </c>
      <c r="D36" s="87">
        <f>SUM(D9:D10)+SUM(D13:D24)</f>
        <v>7300098</v>
      </c>
      <c r="E36" s="58"/>
      <c r="F36" s="87">
        <f>SUM(F9:F10)+SUM(F13:F24)</f>
        <v>4619665</v>
      </c>
      <c r="G36" s="87">
        <f>SUM(G9:G10)+SUM(G13:G24)</f>
        <v>4686693</v>
      </c>
      <c r="H36" s="87">
        <f>SUM(H9:H10)+SUM(H13:H24)</f>
        <v>9306358</v>
      </c>
      <c r="I36" s="58"/>
      <c r="J36" s="87">
        <f>SUM(J9:J10)+SUM(J13:J24)</f>
        <v>8266302</v>
      </c>
      <c r="K36" s="87">
        <f>SUM(K9:K10)+SUM(K13:K24)</f>
        <v>8340154</v>
      </c>
      <c r="L36" s="87">
        <f>SUM(L9:L10)+SUM(L13:L24)</f>
        <v>16606456</v>
      </c>
      <c r="M36" s="58"/>
      <c r="N36" s="87">
        <f>SUM(N9:N10)+SUM(N13:N24)</f>
        <v>518</v>
      </c>
      <c r="O36" s="87">
        <f>SUM(O9:O10)+SUM(O13:O24)</f>
        <v>79207</v>
      </c>
      <c r="P36" s="87">
        <f>SUM(P9:P10)+SUM(P13:P24)</f>
        <v>79725</v>
      </c>
      <c r="Q36" s="58"/>
    </row>
    <row r="37" spans="1:17" ht="13.5" customHeight="1" x14ac:dyDescent="0.2">
      <c r="A37" s="86"/>
      <c r="B37" s="88"/>
      <c r="C37" s="88"/>
      <c r="D37" s="88"/>
      <c r="E37" s="59"/>
      <c r="F37" s="88"/>
      <c r="G37" s="88"/>
      <c r="H37" s="88"/>
      <c r="I37" s="59"/>
      <c r="J37" s="88"/>
      <c r="K37" s="88"/>
      <c r="L37" s="88"/>
      <c r="M37" s="59"/>
      <c r="N37" s="88"/>
      <c r="O37" s="88"/>
      <c r="P37" s="88"/>
      <c r="Q37" s="59"/>
    </row>
    <row r="38" spans="1:17" ht="13.5" customHeight="1" x14ac:dyDescent="0.2">
      <c r="A38" s="60" t="s">
        <v>29</v>
      </c>
      <c r="B38" s="54">
        <f>B34+B11+B25+B26+B27+B28</f>
        <v>987377</v>
      </c>
      <c r="C38" s="54">
        <f>C11+C25+C26+C27+C28+C34</f>
        <v>984684</v>
      </c>
      <c r="D38" s="54">
        <f>D11+D25+D26+D27+D28+D34</f>
        <v>1972061</v>
      </c>
      <c r="E38" s="54"/>
      <c r="F38" s="54">
        <f>F11+F25+F26+F27+F28+F34</f>
        <v>200835</v>
      </c>
      <c r="G38" s="54">
        <f>G11+G25+G26+G27+G28+G34</f>
        <v>202491</v>
      </c>
      <c r="H38" s="54">
        <f>F38+G38</f>
        <v>403326</v>
      </c>
      <c r="I38" s="54"/>
      <c r="J38" s="54">
        <f>J34+J11+J25+J26+J27+J28</f>
        <v>1188212</v>
      </c>
      <c r="K38" s="54">
        <f>K11+K25+K26+K27+K28+K34</f>
        <v>1187175</v>
      </c>
      <c r="L38" s="54">
        <f>J38+K38</f>
        <v>2375387</v>
      </c>
      <c r="M38" s="54"/>
      <c r="N38" s="54">
        <f>+N11+SUM(N25:N28)+N34</f>
        <v>17503</v>
      </c>
      <c r="O38" s="54">
        <f>+O11+SUM(O25:O28)+O34</f>
        <v>674</v>
      </c>
      <c r="P38" s="54">
        <f>+P11+SUM(P25:P28)+P34</f>
        <v>18177</v>
      </c>
      <c r="Q38" s="54"/>
    </row>
    <row r="39" spans="1:17" ht="13.5" customHeight="1" x14ac:dyDescent="0.2">
      <c r="A39" s="60" t="s">
        <v>30</v>
      </c>
      <c r="B39" s="55">
        <f>B35+B33+B32+B31+B30+B29+B12</f>
        <v>1188838</v>
      </c>
      <c r="C39" s="55">
        <f>C12+C29+C30+C31+C32+C33+C35</f>
        <v>1187277</v>
      </c>
      <c r="D39" s="54">
        <f>B39+C39</f>
        <v>2376115</v>
      </c>
      <c r="E39" s="55"/>
      <c r="F39" s="55">
        <f>F35+F33+F32+F31+F30+F29+F12</f>
        <v>44678</v>
      </c>
      <c r="G39" s="55">
        <f>G35+G33+G32+G31+G30+G29+G12</f>
        <v>47822</v>
      </c>
      <c r="H39" s="54">
        <f>F39+G39</f>
        <v>92500</v>
      </c>
      <c r="I39" s="55"/>
      <c r="J39" s="55">
        <f>J35+J33+J32+J31+J30+J29+J12</f>
        <v>1233516</v>
      </c>
      <c r="K39" s="55">
        <f>K12+K29+K30+K31+K32+K33+K35</f>
        <v>1235099</v>
      </c>
      <c r="L39" s="54">
        <f>J39+K39</f>
        <v>2468615</v>
      </c>
      <c r="M39" s="55"/>
      <c r="N39" s="55">
        <f>+N12+SUM(N29:N33)+N35</f>
        <v>18847</v>
      </c>
      <c r="O39" s="55">
        <f>+O12+SUM(O29:O33)+O35</f>
        <v>851</v>
      </c>
      <c r="P39" s="55">
        <f>+P12+SUM(P29:P33)+P35</f>
        <v>19698</v>
      </c>
      <c r="Q39" s="55"/>
    </row>
    <row r="40" spans="1:17" ht="13.5" customHeight="1" x14ac:dyDescent="0.2">
      <c r="A40" s="86" t="s">
        <v>42</v>
      </c>
      <c r="B40" s="85">
        <f t="shared" ref="B40:P40" si="5">SUM(B36:B39)</f>
        <v>5822852</v>
      </c>
      <c r="C40" s="85">
        <f t="shared" si="5"/>
        <v>5825422</v>
      </c>
      <c r="D40" s="85">
        <f t="shared" si="5"/>
        <v>11648274</v>
      </c>
      <c r="E40" s="57"/>
      <c r="F40" s="85">
        <f t="shared" si="5"/>
        <v>4865178</v>
      </c>
      <c r="G40" s="85">
        <f>SUM(G36:G39)</f>
        <v>4937006</v>
      </c>
      <c r="H40" s="85">
        <f t="shared" si="5"/>
        <v>9802184</v>
      </c>
      <c r="I40" s="57"/>
      <c r="J40" s="85">
        <f t="shared" si="5"/>
        <v>10688030</v>
      </c>
      <c r="K40" s="85">
        <f t="shared" si="5"/>
        <v>10762428</v>
      </c>
      <c r="L40" s="85">
        <f t="shared" si="5"/>
        <v>21450458</v>
      </c>
      <c r="M40" s="57"/>
      <c r="N40" s="85">
        <f t="shared" si="5"/>
        <v>36868</v>
      </c>
      <c r="O40" s="85">
        <f t="shared" si="5"/>
        <v>80732</v>
      </c>
      <c r="P40" s="85">
        <f t="shared" si="5"/>
        <v>117600</v>
      </c>
      <c r="Q40" s="57"/>
    </row>
    <row r="41" spans="1:17" ht="13.5" customHeight="1" x14ac:dyDescent="0.2">
      <c r="A41" s="86"/>
      <c r="B41" s="85"/>
      <c r="C41" s="85"/>
      <c r="D41" s="85"/>
      <c r="E41" s="57"/>
      <c r="F41" s="85"/>
      <c r="G41" s="85"/>
      <c r="H41" s="85"/>
      <c r="I41" s="57"/>
      <c r="J41" s="85"/>
      <c r="K41" s="85"/>
      <c r="L41" s="85"/>
      <c r="M41" s="57"/>
      <c r="N41" s="85"/>
      <c r="O41" s="85"/>
      <c r="P41" s="85"/>
      <c r="Q41" s="57"/>
    </row>
    <row r="42" spans="1:17" ht="11.25" customHeight="1" x14ac:dyDescent="0.2"/>
    <row r="43" spans="1:17" s="34" customFormat="1" ht="12" customHeight="1" x14ac:dyDescent="0.2">
      <c r="A43" s="35" t="s">
        <v>31</v>
      </c>
    </row>
    <row r="45" spans="1:17" ht="12.6" customHeight="1" x14ac:dyDescent="0.2">
      <c r="B45" s="75"/>
    </row>
  </sheetData>
  <mergeCells count="45">
    <mergeCell ref="L6:L8"/>
    <mergeCell ref="A1:Q1"/>
    <mergeCell ref="A2:Q2"/>
    <mergeCell ref="A4:A8"/>
    <mergeCell ref="B4:D5"/>
    <mergeCell ref="F4:H5"/>
    <mergeCell ref="J4:L5"/>
    <mergeCell ref="N4:P5"/>
    <mergeCell ref="B6:B8"/>
    <mergeCell ref="C6:C8"/>
    <mergeCell ref="D6:D8"/>
    <mergeCell ref="F6:F8"/>
    <mergeCell ref="G6:G8"/>
    <mergeCell ref="H6:H8"/>
    <mergeCell ref="J6:J8"/>
    <mergeCell ref="K6:K8"/>
    <mergeCell ref="A36:A37"/>
    <mergeCell ref="B36:B37"/>
    <mergeCell ref="C36:C37"/>
    <mergeCell ref="D36:D37"/>
    <mergeCell ref="F36:F37"/>
    <mergeCell ref="O36:O37"/>
    <mergeCell ref="P36:P37"/>
    <mergeCell ref="N6:N8"/>
    <mergeCell ref="O6:O8"/>
    <mergeCell ref="P6:P8"/>
    <mergeCell ref="G40:G41"/>
    <mergeCell ref="J36:J37"/>
    <mergeCell ref="K36:K37"/>
    <mergeCell ref="L36:L37"/>
    <mergeCell ref="N36:N37"/>
    <mergeCell ref="G36:G37"/>
    <mergeCell ref="H36:H37"/>
    <mergeCell ref="A40:A41"/>
    <mergeCell ref="B40:B41"/>
    <mergeCell ref="C40:C41"/>
    <mergeCell ref="D40:D41"/>
    <mergeCell ref="F40:F41"/>
    <mergeCell ref="P40:P41"/>
    <mergeCell ref="H40:H41"/>
    <mergeCell ref="J40:J41"/>
    <mergeCell ref="K40:K41"/>
    <mergeCell ref="L40:L41"/>
    <mergeCell ref="N40:N41"/>
    <mergeCell ref="O40:O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L26" sqref="L26"/>
    </sheetView>
  </sheetViews>
  <sheetFormatPr defaultRowHeight="12.75" x14ac:dyDescent="0.2"/>
  <cols>
    <col min="1" max="1" width="18.7109375" style="51" customWidth="1"/>
    <col min="2" max="2" width="9.7109375" style="51" customWidth="1"/>
    <col min="3" max="3" width="9.5703125" style="51" customWidth="1"/>
    <col min="4" max="4" width="12.42578125" style="51" customWidth="1"/>
    <col min="5" max="5" width="1.28515625" style="51" customWidth="1"/>
    <col min="6" max="8" width="10" style="51" customWidth="1"/>
    <col min="9" max="9" width="1.28515625" style="51" customWidth="1"/>
    <col min="10" max="10" width="10.42578125" style="51" customWidth="1"/>
    <col min="11" max="11" width="9.7109375" style="51" customWidth="1"/>
    <col min="12" max="12" width="10" style="51" customWidth="1"/>
    <col min="13" max="13" width="1.28515625" style="51" customWidth="1"/>
    <col min="14" max="15" width="9.28515625" style="51" bestFit="1" customWidth="1"/>
    <col min="16" max="16" width="10" style="51" customWidth="1"/>
    <col min="17" max="17" width="1.28515625" style="51" customWidth="1"/>
    <col min="18" max="16384" width="9.140625" style="51"/>
  </cols>
  <sheetData>
    <row r="1" spans="1:17" ht="12.6" customHeight="1" x14ac:dyDescent="0.2">
      <c r="A1" s="92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71" customFormat="1" ht="12.6" customHeight="1" x14ac:dyDescent="0.2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4" spans="1:17" ht="12.6" customHeight="1" x14ac:dyDescent="0.2">
      <c r="A4" s="90" t="s">
        <v>0</v>
      </c>
      <c r="B4" s="90" t="s">
        <v>35</v>
      </c>
      <c r="C4" s="94"/>
      <c r="D4" s="94"/>
      <c r="E4" s="62"/>
      <c r="F4" s="90" t="s">
        <v>36</v>
      </c>
      <c r="G4" s="94"/>
      <c r="H4" s="94"/>
      <c r="I4" s="62"/>
      <c r="J4" s="90" t="s">
        <v>37</v>
      </c>
      <c r="K4" s="94"/>
      <c r="L4" s="94"/>
      <c r="M4" s="62"/>
      <c r="N4" s="90" t="s">
        <v>38</v>
      </c>
      <c r="O4" s="90"/>
      <c r="P4" s="90"/>
      <c r="Q4" s="61"/>
    </row>
    <row r="5" spans="1:17" ht="12.6" customHeight="1" x14ac:dyDescent="0.2">
      <c r="A5" s="90"/>
      <c r="B5" s="94"/>
      <c r="C5" s="94"/>
      <c r="D5" s="94"/>
      <c r="E5" s="62"/>
      <c r="F5" s="94"/>
      <c r="G5" s="94"/>
      <c r="H5" s="94"/>
      <c r="I5" s="62"/>
      <c r="J5" s="94"/>
      <c r="K5" s="94"/>
      <c r="L5" s="94"/>
      <c r="M5" s="62"/>
      <c r="N5" s="90"/>
      <c r="O5" s="90"/>
      <c r="P5" s="90"/>
      <c r="Q5" s="61"/>
    </row>
    <row r="6" spans="1:17" ht="12.6" customHeight="1" x14ac:dyDescent="0.2">
      <c r="A6" s="90"/>
      <c r="B6" s="89" t="s">
        <v>39</v>
      </c>
      <c r="C6" s="89" t="s">
        <v>40</v>
      </c>
      <c r="D6" s="89" t="s">
        <v>41</v>
      </c>
      <c r="E6" s="61"/>
      <c r="F6" s="89" t="s">
        <v>39</v>
      </c>
      <c r="G6" s="89" t="s">
        <v>40</v>
      </c>
      <c r="H6" s="89" t="s">
        <v>41</v>
      </c>
      <c r="I6" s="61"/>
      <c r="J6" s="89" t="s">
        <v>39</v>
      </c>
      <c r="K6" s="89" t="s">
        <v>40</v>
      </c>
      <c r="L6" s="89" t="s">
        <v>41</v>
      </c>
      <c r="M6" s="61"/>
      <c r="N6" s="89" t="s">
        <v>39</v>
      </c>
      <c r="O6" s="89" t="s">
        <v>40</v>
      </c>
      <c r="P6" s="89" t="s">
        <v>41</v>
      </c>
      <c r="Q6" s="61"/>
    </row>
    <row r="7" spans="1:17" ht="12.6" customHeight="1" x14ac:dyDescent="0.2">
      <c r="A7" s="90"/>
      <c r="B7" s="90"/>
      <c r="C7" s="90"/>
      <c r="D7" s="90"/>
      <c r="E7" s="61"/>
      <c r="F7" s="90"/>
      <c r="G7" s="90"/>
      <c r="H7" s="90"/>
      <c r="I7" s="61"/>
      <c r="J7" s="90"/>
      <c r="K7" s="90"/>
      <c r="L7" s="90"/>
      <c r="M7" s="61"/>
      <c r="N7" s="90"/>
      <c r="O7" s="90"/>
      <c r="P7" s="90"/>
      <c r="Q7" s="61"/>
    </row>
    <row r="8" spans="1:17" ht="12.6" customHeight="1" x14ac:dyDescent="0.2">
      <c r="A8" s="90"/>
      <c r="B8" s="90"/>
      <c r="C8" s="90"/>
      <c r="D8" s="90"/>
      <c r="E8" s="61"/>
      <c r="F8" s="90"/>
      <c r="G8" s="90"/>
      <c r="H8" s="90"/>
      <c r="I8" s="61"/>
      <c r="J8" s="90"/>
      <c r="K8" s="90"/>
      <c r="L8" s="90"/>
      <c r="M8" s="61"/>
      <c r="N8" s="90"/>
      <c r="O8" s="90"/>
      <c r="P8" s="90"/>
      <c r="Q8" s="61"/>
    </row>
    <row r="9" spans="1:17" ht="13.5" customHeight="1" x14ac:dyDescent="0.2">
      <c r="A9" s="60" t="s">
        <v>1</v>
      </c>
      <c r="B9" s="72">
        <v>1786643</v>
      </c>
      <c r="C9" s="72">
        <v>1758831</v>
      </c>
      <c r="D9" s="73">
        <f>C9+B9</f>
        <v>3545474</v>
      </c>
      <c r="E9" s="73">
        <v>4253553</v>
      </c>
      <c r="F9" s="72">
        <v>4232711</v>
      </c>
      <c r="G9" s="72">
        <v>4374552</v>
      </c>
      <c r="H9" s="73">
        <f>G9+F9</f>
        <v>8607263</v>
      </c>
      <c r="I9" s="73">
        <v>5932159</v>
      </c>
      <c r="J9" s="54">
        <v>6019354</v>
      </c>
      <c r="K9" s="74">
        <v>6133383</v>
      </c>
      <c r="L9" s="54">
        <f>K9+J9</f>
        <v>12152737</v>
      </c>
      <c r="M9" s="54">
        <v>74191</v>
      </c>
      <c r="N9" s="73">
        <v>0</v>
      </c>
      <c r="O9" s="73">
        <v>97416</v>
      </c>
      <c r="P9" s="52">
        <f>O9+N9</f>
        <v>97416</v>
      </c>
      <c r="Q9" s="52"/>
    </row>
    <row r="10" spans="1:17" ht="13.5" customHeight="1" x14ac:dyDescent="0.2">
      <c r="A10" s="60" t="s">
        <v>2</v>
      </c>
      <c r="B10" s="72">
        <v>465325</v>
      </c>
      <c r="C10" s="72">
        <v>473878</v>
      </c>
      <c r="D10" s="73">
        <f t="shared" ref="D10:D35" si="0">C10+B10</f>
        <v>939203</v>
      </c>
      <c r="E10" s="73">
        <v>293594</v>
      </c>
      <c r="F10" s="72">
        <v>317171</v>
      </c>
      <c r="G10" s="72">
        <v>318001</v>
      </c>
      <c r="H10" s="73">
        <f t="shared" ref="H10:H35" si="1">G10+F10</f>
        <v>635172</v>
      </c>
      <c r="I10" s="73">
        <v>750817</v>
      </c>
      <c r="J10" s="54">
        <v>782496</v>
      </c>
      <c r="K10" s="74">
        <v>791879</v>
      </c>
      <c r="L10" s="54">
        <f t="shared" ref="L10:L35" si="2">K10+J10</f>
        <v>1574375</v>
      </c>
      <c r="M10" s="54">
        <v>1037</v>
      </c>
      <c r="N10" s="73">
        <v>2681</v>
      </c>
      <c r="O10" s="73">
        <v>674</v>
      </c>
      <c r="P10" s="52">
        <f t="shared" ref="P10:P35" si="3">O10+N10</f>
        <v>3355</v>
      </c>
      <c r="Q10" s="52"/>
    </row>
    <row r="11" spans="1:17" ht="13.5" customHeight="1" x14ac:dyDescent="0.2">
      <c r="A11" s="60" t="s">
        <v>3</v>
      </c>
      <c r="B11" s="72">
        <v>606879</v>
      </c>
      <c r="C11" s="72">
        <v>606808</v>
      </c>
      <c r="D11" s="73">
        <f t="shared" si="0"/>
        <v>1213687</v>
      </c>
      <c r="E11" s="73">
        <v>195577</v>
      </c>
      <c r="F11" s="72">
        <v>222019</v>
      </c>
      <c r="G11" s="72">
        <v>225763</v>
      </c>
      <c r="H11" s="73">
        <f t="shared" si="1"/>
        <v>447782</v>
      </c>
      <c r="I11" s="73">
        <v>808298</v>
      </c>
      <c r="J11" s="54">
        <v>828898</v>
      </c>
      <c r="K11" s="74">
        <v>832571</v>
      </c>
      <c r="L11" s="54">
        <f t="shared" si="2"/>
        <v>1661469</v>
      </c>
      <c r="M11" s="54">
        <v>1640</v>
      </c>
      <c r="N11" s="73">
        <v>761</v>
      </c>
      <c r="O11" s="73">
        <v>628</v>
      </c>
      <c r="P11" s="52">
        <f t="shared" si="3"/>
        <v>1389</v>
      </c>
      <c r="Q11" s="52"/>
    </row>
    <row r="12" spans="1:17" ht="13.5" customHeight="1" x14ac:dyDescent="0.2">
      <c r="A12" s="60" t="s">
        <v>4</v>
      </c>
      <c r="B12" s="73">
        <v>544566</v>
      </c>
      <c r="C12" s="73">
        <v>542987</v>
      </c>
      <c r="D12" s="73">
        <f t="shared" si="0"/>
        <v>1087553</v>
      </c>
      <c r="E12" s="73">
        <v>35335</v>
      </c>
      <c r="F12" s="72">
        <v>34755</v>
      </c>
      <c r="G12" s="72">
        <v>37626</v>
      </c>
      <c r="H12" s="73">
        <f t="shared" si="1"/>
        <v>72381</v>
      </c>
      <c r="I12" s="73">
        <v>568806</v>
      </c>
      <c r="J12" s="54">
        <v>579321</v>
      </c>
      <c r="K12" s="74">
        <v>580613</v>
      </c>
      <c r="L12" s="54">
        <f t="shared" si="2"/>
        <v>1159934</v>
      </c>
      <c r="M12" s="54">
        <v>4324</v>
      </c>
      <c r="N12" s="73">
        <v>2626</v>
      </c>
      <c r="O12" s="73">
        <v>907</v>
      </c>
      <c r="P12" s="52">
        <f t="shared" si="3"/>
        <v>3533</v>
      </c>
      <c r="Q12" s="52"/>
    </row>
    <row r="13" spans="1:17" ht="13.5" customHeight="1" x14ac:dyDescent="0.2">
      <c r="A13" s="60" t="s">
        <v>5</v>
      </c>
      <c r="B13" s="72">
        <v>279870</v>
      </c>
      <c r="C13" s="72">
        <v>275740</v>
      </c>
      <c r="D13" s="73">
        <f t="shared" si="0"/>
        <v>555610</v>
      </c>
      <c r="E13" s="73">
        <v>20364</v>
      </c>
      <c r="F13" s="72">
        <v>24260</v>
      </c>
      <c r="G13" s="72">
        <v>25397</v>
      </c>
      <c r="H13" s="73">
        <f t="shared" si="1"/>
        <v>49657</v>
      </c>
      <c r="I13" s="73">
        <v>298750</v>
      </c>
      <c r="J13" s="54">
        <v>304130</v>
      </c>
      <c r="K13" s="74">
        <v>301137</v>
      </c>
      <c r="L13" s="54">
        <f t="shared" si="2"/>
        <v>605267</v>
      </c>
      <c r="M13" s="54">
        <v>0</v>
      </c>
      <c r="N13" s="73">
        <v>0</v>
      </c>
      <c r="O13" s="73">
        <v>0</v>
      </c>
      <c r="P13" s="52">
        <f t="shared" si="3"/>
        <v>0</v>
      </c>
      <c r="Q13" s="52"/>
    </row>
    <row r="14" spans="1:17" ht="13.5" customHeight="1" x14ac:dyDescent="0.2">
      <c r="A14" s="60" t="s">
        <v>6</v>
      </c>
      <c r="B14" s="72">
        <v>273411</v>
      </c>
      <c r="C14" s="72">
        <v>282946</v>
      </c>
      <c r="D14" s="73">
        <f t="shared" si="0"/>
        <v>556357</v>
      </c>
      <c r="E14" s="73">
        <v>20364</v>
      </c>
      <c r="F14" s="72">
        <v>44497</v>
      </c>
      <c r="G14" s="72">
        <v>43078</v>
      </c>
      <c r="H14" s="73">
        <f t="shared" si="1"/>
        <v>87575</v>
      </c>
      <c r="I14" s="73">
        <v>298750</v>
      </c>
      <c r="J14" s="54">
        <f>F14+B14</f>
        <v>317908</v>
      </c>
      <c r="K14" s="74">
        <f>G14+C14</f>
        <v>326024</v>
      </c>
      <c r="L14" s="54">
        <f t="shared" si="2"/>
        <v>643932</v>
      </c>
      <c r="M14" s="54">
        <v>0</v>
      </c>
      <c r="N14" s="73">
        <v>0</v>
      </c>
      <c r="O14" s="73">
        <v>0</v>
      </c>
      <c r="P14" s="52">
        <f t="shared" si="3"/>
        <v>0</v>
      </c>
      <c r="Q14" s="52"/>
    </row>
    <row r="15" spans="1:17" ht="13.5" customHeight="1" x14ac:dyDescent="0.2">
      <c r="A15" s="60" t="s">
        <v>7</v>
      </c>
      <c r="B15" s="72">
        <v>264953</v>
      </c>
      <c r="C15" s="72">
        <v>269802</v>
      </c>
      <c r="D15" s="73">
        <f t="shared" si="0"/>
        <v>534755</v>
      </c>
      <c r="E15" s="73">
        <v>0</v>
      </c>
      <c r="F15" s="73">
        <v>0</v>
      </c>
      <c r="G15" s="73">
        <v>0</v>
      </c>
      <c r="H15" s="73">
        <f t="shared" si="1"/>
        <v>0</v>
      </c>
      <c r="I15" s="73">
        <v>240717</v>
      </c>
      <c r="J15" s="54">
        <v>264953</v>
      </c>
      <c r="K15" s="74">
        <v>269802</v>
      </c>
      <c r="L15" s="54">
        <f t="shared" si="2"/>
        <v>534755</v>
      </c>
      <c r="M15" s="54">
        <v>0</v>
      </c>
      <c r="N15" s="73">
        <v>2</v>
      </c>
      <c r="O15" s="73">
        <v>0</v>
      </c>
      <c r="P15" s="52">
        <f t="shared" si="3"/>
        <v>2</v>
      </c>
      <c r="Q15" s="52"/>
    </row>
    <row r="16" spans="1:17" ht="13.5" customHeight="1" x14ac:dyDescent="0.2">
      <c r="A16" s="60" t="s">
        <v>8</v>
      </c>
      <c r="B16" s="72">
        <v>6548</v>
      </c>
      <c r="C16" s="72">
        <v>6126</v>
      </c>
      <c r="D16" s="73">
        <f t="shared" si="0"/>
        <v>12674</v>
      </c>
      <c r="E16" s="73">
        <v>10967</v>
      </c>
      <c r="F16" s="72">
        <v>24481</v>
      </c>
      <c r="G16" s="72">
        <v>25865</v>
      </c>
      <c r="H16" s="73">
        <f t="shared" si="1"/>
        <v>50346</v>
      </c>
      <c r="I16" s="73">
        <v>19198</v>
      </c>
      <c r="J16" s="54">
        <v>31029</v>
      </c>
      <c r="K16" s="74">
        <v>31991</v>
      </c>
      <c r="L16" s="54">
        <f t="shared" si="2"/>
        <v>63020</v>
      </c>
      <c r="M16" s="54">
        <v>0</v>
      </c>
      <c r="N16" s="73">
        <v>0</v>
      </c>
      <c r="O16" s="73">
        <v>0</v>
      </c>
      <c r="P16" s="52">
        <f t="shared" si="3"/>
        <v>0</v>
      </c>
      <c r="Q16" s="52"/>
    </row>
    <row r="17" spans="1:17" ht="13.5" customHeight="1" x14ac:dyDescent="0.2">
      <c r="A17" s="60" t="s">
        <v>9</v>
      </c>
      <c r="B17" s="73">
        <v>114332</v>
      </c>
      <c r="C17" s="73">
        <v>116834</v>
      </c>
      <c r="D17" s="73">
        <f t="shared" si="0"/>
        <v>231166</v>
      </c>
      <c r="E17" s="73">
        <v>110</v>
      </c>
      <c r="F17" s="72">
        <v>240</v>
      </c>
      <c r="G17" s="72">
        <v>1310</v>
      </c>
      <c r="H17" s="73">
        <f t="shared" si="1"/>
        <v>1550</v>
      </c>
      <c r="I17" s="73">
        <v>95502</v>
      </c>
      <c r="J17" s="54">
        <v>114572</v>
      </c>
      <c r="K17" s="74">
        <v>118144</v>
      </c>
      <c r="L17" s="54">
        <f t="shared" si="2"/>
        <v>232716</v>
      </c>
      <c r="M17" s="54">
        <v>0</v>
      </c>
      <c r="N17" s="73">
        <v>0</v>
      </c>
      <c r="O17" s="73">
        <v>0</v>
      </c>
      <c r="P17" s="52">
        <f t="shared" si="3"/>
        <v>0</v>
      </c>
      <c r="Q17" s="52"/>
    </row>
    <row r="18" spans="1:17" ht="13.5" customHeight="1" x14ac:dyDescent="0.2">
      <c r="A18" s="60" t="s">
        <v>10</v>
      </c>
      <c r="B18" s="72">
        <v>87359</v>
      </c>
      <c r="C18" s="72">
        <v>87472</v>
      </c>
      <c r="D18" s="73">
        <f t="shared" si="0"/>
        <v>174831</v>
      </c>
      <c r="E18" s="73">
        <v>0</v>
      </c>
      <c r="F18" s="73">
        <v>0</v>
      </c>
      <c r="G18" s="72">
        <v>1392</v>
      </c>
      <c r="H18" s="73">
        <f t="shared" si="1"/>
        <v>1392</v>
      </c>
      <c r="I18" s="73">
        <v>87673</v>
      </c>
      <c r="J18" s="54">
        <v>87359</v>
      </c>
      <c r="K18" s="74">
        <v>88864</v>
      </c>
      <c r="L18" s="54">
        <f t="shared" si="2"/>
        <v>176223</v>
      </c>
      <c r="M18" s="54">
        <v>0</v>
      </c>
      <c r="N18" s="73">
        <v>0</v>
      </c>
      <c r="O18" s="73">
        <v>0</v>
      </c>
      <c r="P18" s="52">
        <f t="shared" si="3"/>
        <v>0</v>
      </c>
      <c r="Q18" s="52"/>
    </row>
    <row r="19" spans="1:17" ht="13.5" customHeight="1" x14ac:dyDescent="0.2">
      <c r="A19" s="53" t="s">
        <v>11</v>
      </c>
      <c r="B19" s="72">
        <v>6805</v>
      </c>
      <c r="C19" s="72">
        <v>6837</v>
      </c>
      <c r="D19" s="73">
        <f t="shared" si="0"/>
        <v>13642</v>
      </c>
      <c r="E19" s="73">
        <v>3425</v>
      </c>
      <c r="F19" s="73">
        <v>2758</v>
      </c>
      <c r="G19" s="72">
        <v>2649</v>
      </c>
      <c r="H19" s="73">
        <f t="shared" si="1"/>
        <v>5407</v>
      </c>
      <c r="I19" s="73">
        <v>10244</v>
      </c>
      <c r="J19" s="54">
        <v>9563</v>
      </c>
      <c r="K19" s="74">
        <v>9486</v>
      </c>
      <c r="L19" s="54">
        <f t="shared" si="2"/>
        <v>19049</v>
      </c>
      <c r="M19" s="54">
        <v>0</v>
      </c>
      <c r="N19" s="73">
        <v>0</v>
      </c>
      <c r="O19" s="73">
        <v>0</v>
      </c>
      <c r="P19" s="52">
        <f t="shared" si="3"/>
        <v>0</v>
      </c>
      <c r="Q19" s="52"/>
    </row>
    <row r="20" spans="1:17" ht="13.5" customHeight="1" x14ac:dyDescent="0.2">
      <c r="A20" s="60" t="s">
        <v>12</v>
      </c>
      <c r="B20" s="73">
        <v>352465</v>
      </c>
      <c r="C20" s="73">
        <v>351826</v>
      </c>
      <c r="D20" s="73">
        <f t="shared" si="0"/>
        <v>704291</v>
      </c>
      <c r="E20" s="73">
        <v>42536</v>
      </c>
      <c r="F20" s="72">
        <v>36359</v>
      </c>
      <c r="G20" s="72">
        <v>37325</v>
      </c>
      <c r="H20" s="73">
        <f t="shared" si="1"/>
        <v>73684</v>
      </c>
      <c r="I20" s="73">
        <v>369514</v>
      </c>
      <c r="J20" s="54">
        <v>388824</v>
      </c>
      <c r="K20" s="74">
        <v>389151</v>
      </c>
      <c r="L20" s="54">
        <f t="shared" si="2"/>
        <v>777975</v>
      </c>
      <c r="M20" s="54">
        <v>0</v>
      </c>
      <c r="N20" s="73">
        <v>0</v>
      </c>
      <c r="O20" s="73">
        <v>32</v>
      </c>
      <c r="P20" s="52">
        <f t="shared" si="3"/>
        <v>32</v>
      </c>
      <c r="Q20" s="52"/>
    </row>
    <row r="21" spans="1:17" ht="13.5" customHeight="1" x14ac:dyDescent="0.2">
      <c r="A21" s="53" t="s">
        <v>13</v>
      </c>
      <c r="B21" s="72">
        <v>31519</v>
      </c>
      <c r="C21" s="72">
        <v>31114</v>
      </c>
      <c r="D21" s="73">
        <f t="shared" si="0"/>
        <v>62633</v>
      </c>
      <c r="E21" s="73">
        <v>4561</v>
      </c>
      <c r="F21" s="72">
        <v>6265</v>
      </c>
      <c r="G21" s="72">
        <v>6265</v>
      </c>
      <c r="H21" s="73">
        <f t="shared" si="1"/>
        <v>12530</v>
      </c>
      <c r="I21" s="73">
        <v>38290</v>
      </c>
      <c r="J21" s="54">
        <v>37784</v>
      </c>
      <c r="K21" s="74">
        <v>37379</v>
      </c>
      <c r="L21" s="54">
        <f t="shared" si="2"/>
        <v>75163</v>
      </c>
      <c r="M21" s="54">
        <v>0</v>
      </c>
      <c r="N21" s="73">
        <v>0</v>
      </c>
      <c r="O21" s="73">
        <v>0</v>
      </c>
      <c r="P21" s="52">
        <f t="shared" si="3"/>
        <v>0</v>
      </c>
      <c r="Q21" s="52"/>
    </row>
    <row r="22" spans="1:17" ht="13.5" customHeight="1" x14ac:dyDescent="0.2">
      <c r="A22" s="60" t="s">
        <v>14</v>
      </c>
      <c r="B22" s="72">
        <v>0</v>
      </c>
      <c r="C22" s="72">
        <v>0</v>
      </c>
      <c r="D22" s="73">
        <f t="shared" si="0"/>
        <v>0</v>
      </c>
      <c r="E22" s="73">
        <v>0</v>
      </c>
      <c r="F22" s="72">
        <v>0</v>
      </c>
      <c r="G22" s="72">
        <v>0</v>
      </c>
      <c r="H22" s="73">
        <f t="shared" si="1"/>
        <v>0</v>
      </c>
      <c r="I22" s="73">
        <v>0</v>
      </c>
      <c r="J22" s="54">
        <v>0</v>
      </c>
      <c r="K22" s="74">
        <v>0</v>
      </c>
      <c r="L22" s="54">
        <f t="shared" si="2"/>
        <v>0</v>
      </c>
      <c r="M22" s="54">
        <v>0</v>
      </c>
      <c r="N22" s="73">
        <v>0</v>
      </c>
      <c r="O22" s="73">
        <v>0</v>
      </c>
      <c r="P22" s="52">
        <f t="shared" si="3"/>
        <v>0</v>
      </c>
      <c r="Q22" s="52"/>
    </row>
    <row r="23" spans="1:17" ht="13.5" customHeight="1" x14ac:dyDescent="0.2">
      <c r="A23" s="60" t="s">
        <v>15</v>
      </c>
      <c r="B23" s="72">
        <v>0</v>
      </c>
      <c r="C23" s="72">
        <v>0</v>
      </c>
      <c r="D23" s="73">
        <f t="shared" si="0"/>
        <v>0</v>
      </c>
      <c r="E23" s="73">
        <v>0</v>
      </c>
      <c r="F23" s="72">
        <v>0</v>
      </c>
      <c r="G23" s="72">
        <v>0</v>
      </c>
      <c r="H23" s="73">
        <f t="shared" si="1"/>
        <v>0</v>
      </c>
      <c r="I23" s="73">
        <v>0</v>
      </c>
      <c r="J23" s="54">
        <v>0</v>
      </c>
      <c r="K23" s="74">
        <v>0</v>
      </c>
      <c r="L23" s="54">
        <f t="shared" si="2"/>
        <v>0</v>
      </c>
      <c r="M23" s="54">
        <v>0</v>
      </c>
      <c r="N23" s="73">
        <v>0</v>
      </c>
      <c r="O23" s="73">
        <v>0</v>
      </c>
      <c r="P23" s="52">
        <f t="shared" si="3"/>
        <v>0</v>
      </c>
      <c r="Q23" s="52"/>
    </row>
    <row r="24" spans="1:17" ht="13.5" customHeight="1" x14ac:dyDescent="0.2">
      <c r="A24" s="60" t="s">
        <v>16</v>
      </c>
      <c r="B24" s="72">
        <v>0</v>
      </c>
      <c r="C24" s="72">
        <v>0</v>
      </c>
      <c r="D24" s="73">
        <f t="shared" si="0"/>
        <v>0</v>
      </c>
      <c r="E24" s="73">
        <v>0</v>
      </c>
      <c r="F24" s="73">
        <v>0</v>
      </c>
      <c r="G24" s="73">
        <v>0</v>
      </c>
      <c r="H24" s="73">
        <f t="shared" si="1"/>
        <v>0</v>
      </c>
      <c r="I24" s="73">
        <v>0</v>
      </c>
      <c r="J24" s="54">
        <v>0</v>
      </c>
      <c r="K24" s="74">
        <v>0</v>
      </c>
      <c r="L24" s="54">
        <f t="shared" si="2"/>
        <v>0</v>
      </c>
      <c r="M24" s="54">
        <v>0</v>
      </c>
      <c r="N24" s="73">
        <v>0</v>
      </c>
      <c r="O24" s="73">
        <v>0</v>
      </c>
      <c r="P24" s="52">
        <f t="shared" si="3"/>
        <v>0</v>
      </c>
      <c r="Q24" s="52"/>
    </row>
    <row r="25" spans="1:17" ht="13.5" customHeight="1" x14ac:dyDescent="0.2">
      <c r="A25" s="60" t="s">
        <v>17</v>
      </c>
      <c r="B25" s="72">
        <v>78336</v>
      </c>
      <c r="C25" s="72">
        <v>77039</v>
      </c>
      <c r="D25" s="73">
        <f t="shared" si="0"/>
        <v>155375</v>
      </c>
      <c r="E25" s="73">
        <v>0</v>
      </c>
      <c r="F25" s="72">
        <v>8</v>
      </c>
      <c r="G25" s="72">
        <v>9</v>
      </c>
      <c r="H25" s="73">
        <f t="shared" si="1"/>
        <v>17</v>
      </c>
      <c r="I25" s="73">
        <v>80245</v>
      </c>
      <c r="J25" s="54">
        <v>78344</v>
      </c>
      <c r="K25" s="74">
        <v>77048</v>
      </c>
      <c r="L25" s="54">
        <f t="shared" si="2"/>
        <v>155392</v>
      </c>
      <c r="M25" s="54">
        <v>12151</v>
      </c>
      <c r="N25" s="73">
        <v>10735</v>
      </c>
      <c r="O25" s="73">
        <v>0</v>
      </c>
      <c r="P25" s="52">
        <f t="shared" si="3"/>
        <v>10735</v>
      </c>
      <c r="Q25" s="52"/>
    </row>
    <row r="26" spans="1:17" ht="13.5" customHeight="1" x14ac:dyDescent="0.2">
      <c r="A26" s="60" t="s">
        <v>18</v>
      </c>
      <c r="B26" s="72">
        <v>17805</v>
      </c>
      <c r="C26" s="72">
        <v>18648</v>
      </c>
      <c r="D26" s="73">
        <f t="shared" si="0"/>
        <v>36453</v>
      </c>
      <c r="E26" s="73">
        <v>18</v>
      </c>
      <c r="F26" s="73">
        <v>0</v>
      </c>
      <c r="G26" s="73">
        <v>0</v>
      </c>
      <c r="H26" s="73">
        <f t="shared" si="1"/>
        <v>0</v>
      </c>
      <c r="I26" s="73">
        <v>18659</v>
      </c>
      <c r="J26" s="54">
        <v>17805</v>
      </c>
      <c r="K26" s="74">
        <v>18648</v>
      </c>
      <c r="L26" s="54">
        <f t="shared" si="2"/>
        <v>36453</v>
      </c>
      <c r="M26" s="54">
        <v>0</v>
      </c>
      <c r="N26" s="73">
        <v>0</v>
      </c>
      <c r="O26" s="73">
        <v>0</v>
      </c>
      <c r="P26" s="52">
        <f t="shared" si="3"/>
        <v>0</v>
      </c>
      <c r="Q26" s="52"/>
    </row>
    <row r="27" spans="1:17" ht="13.5" customHeight="1" x14ac:dyDescent="0.2">
      <c r="A27" s="60" t="s">
        <v>19</v>
      </c>
      <c r="B27" s="72">
        <v>105930</v>
      </c>
      <c r="C27" s="72">
        <v>109042</v>
      </c>
      <c r="D27" s="73">
        <f t="shared" si="0"/>
        <v>214972</v>
      </c>
      <c r="E27" s="73">
        <v>2</v>
      </c>
      <c r="F27" s="73">
        <v>12</v>
      </c>
      <c r="G27" s="73">
        <v>9</v>
      </c>
      <c r="H27" s="73">
        <f t="shared" si="1"/>
        <v>21</v>
      </c>
      <c r="I27" s="73">
        <v>103772</v>
      </c>
      <c r="J27" s="54">
        <v>105942</v>
      </c>
      <c r="K27" s="74">
        <v>109051</v>
      </c>
      <c r="L27" s="54">
        <f t="shared" si="2"/>
        <v>214993</v>
      </c>
      <c r="M27" s="54">
        <v>4590</v>
      </c>
      <c r="N27" s="73">
        <v>3007</v>
      </c>
      <c r="O27" s="73">
        <v>0</v>
      </c>
      <c r="P27" s="52">
        <f t="shared" si="3"/>
        <v>3007</v>
      </c>
      <c r="Q27" s="52"/>
    </row>
    <row r="28" spans="1:17" ht="13.5" customHeight="1" x14ac:dyDescent="0.2">
      <c r="A28" s="60" t="s">
        <v>20</v>
      </c>
      <c r="B28" s="72">
        <v>150718</v>
      </c>
      <c r="C28" s="72">
        <v>152990</v>
      </c>
      <c r="D28" s="73">
        <f t="shared" si="0"/>
        <v>303708</v>
      </c>
      <c r="E28" s="73">
        <v>2937</v>
      </c>
      <c r="F28" s="73">
        <v>1941</v>
      </c>
      <c r="G28" s="73">
        <v>2841</v>
      </c>
      <c r="H28" s="73">
        <f t="shared" si="1"/>
        <v>4782</v>
      </c>
      <c r="I28" s="73">
        <v>145448</v>
      </c>
      <c r="J28" s="54">
        <v>152659</v>
      </c>
      <c r="K28" s="74">
        <v>155831</v>
      </c>
      <c r="L28" s="54">
        <f t="shared" si="2"/>
        <v>308490</v>
      </c>
      <c r="M28" s="54">
        <v>0</v>
      </c>
      <c r="N28" s="73">
        <v>0</v>
      </c>
      <c r="O28" s="73">
        <v>0</v>
      </c>
      <c r="P28" s="52">
        <f t="shared" si="3"/>
        <v>0</v>
      </c>
      <c r="Q28" s="52"/>
    </row>
    <row r="29" spans="1:17" ht="13.5" customHeight="1" x14ac:dyDescent="0.2">
      <c r="A29" s="60" t="s">
        <v>21</v>
      </c>
      <c r="B29" s="72">
        <v>92849</v>
      </c>
      <c r="C29" s="72">
        <v>93535</v>
      </c>
      <c r="D29" s="73">
        <f t="shared" si="0"/>
        <v>186384</v>
      </c>
      <c r="E29" s="73">
        <v>0</v>
      </c>
      <c r="F29" s="72">
        <v>0</v>
      </c>
      <c r="G29" s="72">
        <v>0</v>
      </c>
      <c r="H29" s="73">
        <f t="shared" si="1"/>
        <v>0</v>
      </c>
      <c r="I29" s="73">
        <v>95014</v>
      </c>
      <c r="J29" s="54">
        <v>92849</v>
      </c>
      <c r="K29" s="74">
        <v>93535</v>
      </c>
      <c r="L29" s="54">
        <f t="shared" si="2"/>
        <v>186384</v>
      </c>
      <c r="M29" s="54">
        <v>5493</v>
      </c>
      <c r="N29" s="73">
        <v>3287</v>
      </c>
      <c r="O29" s="73">
        <v>0</v>
      </c>
      <c r="P29" s="52">
        <f t="shared" si="3"/>
        <v>3287</v>
      </c>
      <c r="Q29" s="52"/>
    </row>
    <row r="30" spans="1:17" ht="13.5" customHeight="1" x14ac:dyDescent="0.2">
      <c r="A30" s="60" t="s">
        <v>22</v>
      </c>
      <c r="B30" s="72">
        <v>262470</v>
      </c>
      <c r="C30" s="72">
        <v>267114</v>
      </c>
      <c r="D30" s="73">
        <f t="shared" si="0"/>
        <v>529584</v>
      </c>
      <c r="E30" s="73">
        <v>7641</v>
      </c>
      <c r="F30" s="73">
        <v>7881</v>
      </c>
      <c r="G30" s="73">
        <v>8549</v>
      </c>
      <c r="H30" s="73">
        <f t="shared" si="1"/>
        <v>16430</v>
      </c>
      <c r="I30" s="73">
        <v>280336</v>
      </c>
      <c r="J30" s="54">
        <v>270351</v>
      </c>
      <c r="K30" s="74">
        <v>275663</v>
      </c>
      <c r="L30" s="54">
        <f t="shared" si="2"/>
        <v>546014</v>
      </c>
      <c r="M30" s="54">
        <v>2011</v>
      </c>
      <c r="N30" s="73">
        <v>2328</v>
      </c>
      <c r="O30" s="73">
        <v>0</v>
      </c>
      <c r="P30" s="52">
        <f t="shared" si="3"/>
        <v>2328</v>
      </c>
      <c r="Q30" s="52"/>
    </row>
    <row r="31" spans="1:17" ht="13.5" customHeight="1" x14ac:dyDescent="0.2">
      <c r="A31" s="60" t="s">
        <v>23</v>
      </c>
      <c r="B31" s="72">
        <v>170866</v>
      </c>
      <c r="C31" s="72">
        <v>173628</v>
      </c>
      <c r="D31" s="73">
        <f t="shared" si="0"/>
        <v>344494</v>
      </c>
      <c r="E31" s="73">
        <v>32</v>
      </c>
      <c r="F31" s="72">
        <v>0</v>
      </c>
      <c r="G31" s="72">
        <v>0</v>
      </c>
      <c r="H31" s="73">
        <f t="shared" si="1"/>
        <v>0</v>
      </c>
      <c r="I31" s="73">
        <v>178589</v>
      </c>
      <c r="J31" s="54">
        <v>170866</v>
      </c>
      <c r="K31" s="74">
        <v>173628</v>
      </c>
      <c r="L31" s="54">
        <f t="shared" si="2"/>
        <v>344494</v>
      </c>
      <c r="M31" s="54">
        <v>5056</v>
      </c>
      <c r="N31" s="73">
        <v>2780</v>
      </c>
      <c r="O31" s="73">
        <v>0</v>
      </c>
      <c r="P31" s="52">
        <f t="shared" si="3"/>
        <v>2780</v>
      </c>
      <c r="Q31" s="52"/>
    </row>
    <row r="32" spans="1:17" ht="13.5" customHeight="1" x14ac:dyDescent="0.2">
      <c r="A32" s="60" t="s">
        <v>24</v>
      </c>
      <c r="B32" s="72">
        <v>8904</v>
      </c>
      <c r="C32" s="72">
        <v>8447</v>
      </c>
      <c r="D32" s="73">
        <f t="shared" si="0"/>
        <v>17351</v>
      </c>
      <c r="E32" s="73">
        <v>0</v>
      </c>
      <c r="F32" s="73">
        <v>0</v>
      </c>
      <c r="G32" s="73">
        <v>0</v>
      </c>
      <c r="H32" s="73">
        <f t="shared" si="1"/>
        <v>0</v>
      </c>
      <c r="I32" s="73">
        <v>5114</v>
      </c>
      <c r="J32" s="54">
        <v>8904</v>
      </c>
      <c r="K32" s="74">
        <v>8447</v>
      </c>
      <c r="L32" s="54">
        <f t="shared" si="2"/>
        <v>17351</v>
      </c>
      <c r="M32" s="54">
        <v>0</v>
      </c>
      <c r="N32" s="73">
        <v>0</v>
      </c>
      <c r="O32" s="73">
        <v>0</v>
      </c>
      <c r="P32" s="52">
        <f t="shared" si="3"/>
        <v>0</v>
      </c>
      <c r="Q32" s="52"/>
    </row>
    <row r="33" spans="1:17" ht="13.5" customHeight="1" x14ac:dyDescent="0.2">
      <c r="A33" s="60" t="s">
        <v>25</v>
      </c>
      <c r="B33" s="72">
        <v>6992</v>
      </c>
      <c r="C33" s="72">
        <v>6921</v>
      </c>
      <c r="D33" s="73">
        <f t="shared" si="0"/>
        <v>13913</v>
      </c>
      <c r="E33" s="73">
        <v>0</v>
      </c>
      <c r="F33" s="73">
        <v>0</v>
      </c>
      <c r="G33" s="73">
        <v>0</v>
      </c>
      <c r="H33" s="73">
        <f t="shared" si="1"/>
        <v>0</v>
      </c>
      <c r="I33" s="73">
        <v>7381</v>
      </c>
      <c r="J33" s="54">
        <v>6992</v>
      </c>
      <c r="K33" s="74">
        <v>6921</v>
      </c>
      <c r="L33" s="54">
        <f t="shared" si="2"/>
        <v>13913</v>
      </c>
      <c r="M33" s="54">
        <v>0</v>
      </c>
      <c r="N33" s="73">
        <v>0</v>
      </c>
      <c r="O33" s="73">
        <v>0</v>
      </c>
      <c r="P33" s="52">
        <f t="shared" si="3"/>
        <v>0</v>
      </c>
      <c r="Q33" s="52"/>
    </row>
    <row r="34" spans="1:17" ht="13.5" customHeight="1" x14ac:dyDescent="0.2">
      <c r="A34" s="60" t="s">
        <v>26</v>
      </c>
      <c r="B34" s="72">
        <v>519</v>
      </c>
      <c r="C34" s="72">
        <v>474</v>
      </c>
      <c r="D34" s="73">
        <f t="shared" si="0"/>
        <v>993</v>
      </c>
      <c r="E34" s="73">
        <v>0</v>
      </c>
      <c r="F34" s="73">
        <v>0</v>
      </c>
      <c r="G34" s="73">
        <v>0</v>
      </c>
      <c r="H34" s="73">
        <f t="shared" si="1"/>
        <v>0</v>
      </c>
      <c r="I34" s="73">
        <v>401</v>
      </c>
      <c r="J34" s="54">
        <v>519</v>
      </c>
      <c r="K34" s="74">
        <v>474</v>
      </c>
      <c r="L34" s="54">
        <f t="shared" si="2"/>
        <v>993</v>
      </c>
      <c r="M34" s="54">
        <v>227</v>
      </c>
      <c r="N34" s="73">
        <v>311</v>
      </c>
      <c r="O34" s="73">
        <v>0</v>
      </c>
      <c r="P34" s="52">
        <f t="shared" si="3"/>
        <v>311</v>
      </c>
      <c r="Q34" s="52"/>
    </row>
    <row r="35" spans="1:17" ht="12.75" customHeight="1" x14ac:dyDescent="0.2">
      <c r="A35" s="60" t="s">
        <v>27</v>
      </c>
      <c r="B35" s="72">
        <v>18783</v>
      </c>
      <c r="C35" s="72">
        <v>20301</v>
      </c>
      <c r="D35" s="73">
        <f t="shared" si="0"/>
        <v>39084</v>
      </c>
      <c r="E35" s="73">
        <v>0</v>
      </c>
      <c r="F35" s="73">
        <v>0</v>
      </c>
      <c r="G35" s="73">
        <v>0</v>
      </c>
      <c r="H35" s="73">
        <f t="shared" si="1"/>
        <v>0</v>
      </c>
      <c r="I35" s="73">
        <v>17697</v>
      </c>
      <c r="J35" s="54">
        <v>18783</v>
      </c>
      <c r="K35" s="74">
        <v>20301</v>
      </c>
      <c r="L35" s="54">
        <f t="shared" si="2"/>
        <v>39084</v>
      </c>
      <c r="M35" s="54">
        <v>2299</v>
      </c>
      <c r="N35" s="73">
        <v>4452</v>
      </c>
      <c r="O35" s="73">
        <v>0</v>
      </c>
      <c r="P35" s="52">
        <f t="shared" si="3"/>
        <v>4452</v>
      </c>
      <c r="Q35" s="52"/>
    </row>
    <row r="36" spans="1:17" ht="13.5" customHeight="1" x14ac:dyDescent="0.2">
      <c r="A36" s="91" t="s">
        <v>28</v>
      </c>
      <c r="B36" s="87">
        <f>SUM(B9:B10)+SUM(B13:B24)</f>
        <v>3669230</v>
      </c>
      <c r="C36" s="87">
        <f>SUM(C9:C10)+SUM(C13:C24)</f>
        <v>3661406</v>
      </c>
      <c r="D36" s="87">
        <f>SUM(D9:D10)+SUM(D13:D24)</f>
        <v>7330636</v>
      </c>
      <c r="E36" s="58"/>
      <c r="F36" s="87">
        <f>SUM(F9:F10)+SUM(F13:F24)</f>
        <v>4688742</v>
      </c>
      <c r="G36" s="87">
        <f>SUM(G9:G10)+SUM(G13:G24)</f>
        <v>4835834</v>
      </c>
      <c r="H36" s="87">
        <f>SUM(H9:H10)+SUM(H13:H24)</f>
        <v>9524576</v>
      </c>
      <c r="I36" s="58"/>
      <c r="J36" s="87">
        <f>SUM(J9:J10)+SUM(J13:J24)</f>
        <v>8357972</v>
      </c>
      <c r="K36" s="87">
        <f>SUM(K9:K10)+SUM(K13:K24)</f>
        <v>8497240</v>
      </c>
      <c r="L36" s="87">
        <f>SUM(L9:L10)+SUM(L13:L24)</f>
        <v>16855212</v>
      </c>
      <c r="M36" s="58"/>
      <c r="N36" s="87">
        <f>SUM(N9:N10)+SUM(N13:N24)</f>
        <v>2683</v>
      </c>
      <c r="O36" s="87">
        <f>SUM(O9:O10)+SUM(O13:O24)</f>
        <v>98122</v>
      </c>
      <c r="P36" s="87">
        <f>SUM(P9:P10)+SUM(P13:P24)</f>
        <v>100805</v>
      </c>
      <c r="Q36" s="58"/>
    </row>
    <row r="37" spans="1:17" ht="13.5" customHeight="1" x14ac:dyDescent="0.2">
      <c r="A37" s="86"/>
      <c r="B37" s="88"/>
      <c r="C37" s="88"/>
      <c r="D37" s="88"/>
      <c r="E37" s="59"/>
      <c r="F37" s="88"/>
      <c r="G37" s="88"/>
      <c r="H37" s="88"/>
      <c r="I37" s="59"/>
      <c r="J37" s="88"/>
      <c r="K37" s="88"/>
      <c r="L37" s="88"/>
      <c r="M37" s="59"/>
      <c r="N37" s="88"/>
      <c r="O37" s="88"/>
      <c r="P37" s="88"/>
      <c r="Q37" s="59"/>
    </row>
    <row r="38" spans="1:17" ht="13.5" customHeight="1" x14ac:dyDescent="0.2">
      <c r="A38" s="60" t="s">
        <v>29</v>
      </c>
      <c r="B38" s="54">
        <f>B34+B11+B25+B26+B27+B28</f>
        <v>960187</v>
      </c>
      <c r="C38" s="54">
        <f>C11+C25+C26+C27+C28+C34</f>
        <v>965001</v>
      </c>
      <c r="D38" s="54">
        <f>D11+D25+D26+D27+D28+D34</f>
        <v>1925188</v>
      </c>
      <c r="E38" s="54"/>
      <c r="F38" s="54">
        <f>F11+F25+F26+F27+F28+F34</f>
        <v>223980</v>
      </c>
      <c r="G38" s="54">
        <f>G11+G25+G26+G27+G28+G34</f>
        <v>228622</v>
      </c>
      <c r="H38" s="54">
        <f>F38+G38</f>
        <v>452602</v>
      </c>
      <c r="I38" s="54"/>
      <c r="J38" s="54">
        <f>J34+J11+J25+J26+J27+J28</f>
        <v>1184167</v>
      </c>
      <c r="K38" s="54">
        <f>K11+K25+K26+K27+K28+K34</f>
        <v>1193623</v>
      </c>
      <c r="L38" s="54">
        <f>J38+K38</f>
        <v>2377790</v>
      </c>
      <c r="M38" s="54"/>
      <c r="N38" s="54">
        <f>+N11+SUM(N25:N28)+N34</f>
        <v>14814</v>
      </c>
      <c r="O38" s="54">
        <f>+O11+SUM(O25:O28)+O34</f>
        <v>628</v>
      </c>
      <c r="P38" s="54">
        <f>+P11+SUM(P25:P28)+P34</f>
        <v>15442</v>
      </c>
      <c r="Q38" s="54"/>
    </row>
    <row r="39" spans="1:17" ht="13.5" customHeight="1" x14ac:dyDescent="0.2">
      <c r="A39" s="60" t="s">
        <v>30</v>
      </c>
      <c r="B39" s="55">
        <f>B35+B33+B32+B31+B30+B29+B12</f>
        <v>1105430</v>
      </c>
      <c r="C39" s="55">
        <f>C12+C29+C30+C31+C32+C33+C35</f>
        <v>1112933</v>
      </c>
      <c r="D39" s="54">
        <f>B39+C39</f>
        <v>2218363</v>
      </c>
      <c r="E39" s="55"/>
      <c r="F39" s="55">
        <f>F35+F33+F32+F31+F30+F29+F12</f>
        <v>42636</v>
      </c>
      <c r="G39" s="55">
        <f>G35+G33+G32+G31+G30+G29+G12</f>
        <v>46175</v>
      </c>
      <c r="H39" s="54">
        <f>F39+G39</f>
        <v>88811</v>
      </c>
      <c r="I39" s="55"/>
      <c r="J39" s="55">
        <f>J35+J33+J32+J31+J30+J29+J12</f>
        <v>1148066</v>
      </c>
      <c r="K39" s="55">
        <f>K12+K29+K30+K31+K32+K33+K35</f>
        <v>1159108</v>
      </c>
      <c r="L39" s="54">
        <f>J39+K39</f>
        <v>2307174</v>
      </c>
      <c r="M39" s="55"/>
      <c r="N39" s="55">
        <f>+N12+SUM(N29:N33)+N35</f>
        <v>15473</v>
      </c>
      <c r="O39" s="55">
        <f>+O12+SUM(O29:O33)+O35</f>
        <v>907</v>
      </c>
      <c r="P39" s="55">
        <f>+P12+SUM(P29:P33)+P35</f>
        <v>16380</v>
      </c>
      <c r="Q39" s="55"/>
    </row>
    <row r="40" spans="1:17" ht="13.5" customHeight="1" x14ac:dyDescent="0.2">
      <c r="A40" s="86" t="s">
        <v>42</v>
      </c>
      <c r="B40" s="85">
        <f t="shared" ref="B40:P40" si="4">SUM(B36:B39)</f>
        <v>5734847</v>
      </c>
      <c r="C40" s="85">
        <f t="shared" si="4"/>
        <v>5739340</v>
      </c>
      <c r="D40" s="85">
        <f t="shared" si="4"/>
        <v>11474187</v>
      </c>
      <c r="E40" s="57"/>
      <c r="F40" s="85">
        <f t="shared" si="4"/>
        <v>4955358</v>
      </c>
      <c r="G40" s="85">
        <f>SUM(G36:G39)</f>
        <v>5110631</v>
      </c>
      <c r="H40" s="85">
        <f t="shared" si="4"/>
        <v>10065989</v>
      </c>
      <c r="I40" s="57"/>
      <c r="J40" s="85">
        <f t="shared" si="4"/>
        <v>10690205</v>
      </c>
      <c r="K40" s="85">
        <f t="shared" si="4"/>
        <v>10849971</v>
      </c>
      <c r="L40" s="85">
        <f t="shared" si="4"/>
        <v>21540176</v>
      </c>
      <c r="M40" s="57"/>
      <c r="N40" s="85">
        <f t="shared" si="4"/>
        <v>32970</v>
      </c>
      <c r="O40" s="85">
        <f t="shared" si="4"/>
        <v>99657</v>
      </c>
      <c r="P40" s="85">
        <f t="shared" si="4"/>
        <v>132627</v>
      </c>
      <c r="Q40" s="57"/>
    </row>
    <row r="41" spans="1:17" ht="13.5" customHeight="1" x14ac:dyDescent="0.2">
      <c r="A41" s="86"/>
      <c r="B41" s="85"/>
      <c r="C41" s="85"/>
      <c r="D41" s="85"/>
      <c r="E41" s="57"/>
      <c r="F41" s="85"/>
      <c r="G41" s="85"/>
      <c r="H41" s="85"/>
      <c r="I41" s="57"/>
      <c r="J41" s="85"/>
      <c r="K41" s="85"/>
      <c r="L41" s="85"/>
      <c r="M41" s="57"/>
      <c r="N41" s="85"/>
      <c r="O41" s="85"/>
      <c r="P41" s="85"/>
      <c r="Q41" s="57"/>
    </row>
    <row r="42" spans="1:17" ht="11.25" customHeight="1" x14ac:dyDescent="0.2"/>
    <row r="43" spans="1:17" s="34" customFormat="1" ht="12" customHeight="1" x14ac:dyDescent="0.2">
      <c r="A43" s="35" t="s">
        <v>31</v>
      </c>
    </row>
    <row r="45" spans="1:17" ht="12.6" customHeight="1" x14ac:dyDescent="0.2">
      <c r="B45" s="75"/>
    </row>
  </sheetData>
  <mergeCells count="45">
    <mergeCell ref="L6:L8"/>
    <mergeCell ref="A1:Q1"/>
    <mergeCell ref="A2:Q2"/>
    <mergeCell ref="A4:A8"/>
    <mergeCell ref="B4:D5"/>
    <mergeCell ref="F4:H5"/>
    <mergeCell ref="J4:L5"/>
    <mergeCell ref="N4:P5"/>
    <mergeCell ref="B6:B8"/>
    <mergeCell ref="C6:C8"/>
    <mergeCell ref="D6:D8"/>
    <mergeCell ref="F6:F8"/>
    <mergeCell ref="G6:G8"/>
    <mergeCell ref="H6:H8"/>
    <mergeCell ref="J6:J8"/>
    <mergeCell ref="K6:K8"/>
    <mergeCell ref="A36:A37"/>
    <mergeCell ref="B36:B37"/>
    <mergeCell ref="C36:C37"/>
    <mergeCell ref="D36:D37"/>
    <mergeCell ref="F36:F37"/>
    <mergeCell ref="O36:O37"/>
    <mergeCell ref="P36:P37"/>
    <mergeCell ref="N6:N8"/>
    <mergeCell ref="O6:O8"/>
    <mergeCell ref="P6:P8"/>
    <mergeCell ref="G40:G41"/>
    <mergeCell ref="J36:J37"/>
    <mergeCell ref="K36:K37"/>
    <mergeCell ref="L36:L37"/>
    <mergeCell ref="N36:N37"/>
    <mergeCell ref="G36:G37"/>
    <mergeCell ref="H36:H37"/>
    <mergeCell ref="A40:A41"/>
    <mergeCell ref="B40:B41"/>
    <mergeCell ref="C40:C41"/>
    <mergeCell ref="D40:D41"/>
    <mergeCell ref="F40:F41"/>
    <mergeCell ref="P40:P41"/>
    <mergeCell ref="H40:H41"/>
    <mergeCell ref="J40:J41"/>
    <mergeCell ref="K40:K41"/>
    <mergeCell ref="L40:L41"/>
    <mergeCell ref="N40:N41"/>
    <mergeCell ref="O40:O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B14" sqref="B14"/>
    </sheetView>
  </sheetViews>
  <sheetFormatPr defaultRowHeight="12.6" customHeight="1" x14ac:dyDescent="0.2"/>
  <cols>
    <col min="1" max="1" width="18.7109375" style="8" customWidth="1"/>
    <col min="2" max="2" width="9.7109375" style="8" customWidth="1"/>
    <col min="3" max="3" width="9.5703125" style="8" customWidth="1"/>
    <col min="4" max="4" width="12.42578125" style="8" customWidth="1"/>
    <col min="5" max="5" width="1.28515625" style="8" customWidth="1"/>
    <col min="6" max="8" width="10" style="8" customWidth="1"/>
    <col min="9" max="9" width="1.28515625" style="8" customWidth="1"/>
    <col min="10" max="10" width="10.42578125" style="8" customWidth="1"/>
    <col min="11" max="11" width="9.7109375" style="8" customWidth="1"/>
    <col min="12" max="12" width="10" style="8" customWidth="1"/>
    <col min="13" max="13" width="1.28515625" style="8" customWidth="1"/>
    <col min="14" max="15" width="9.28515625" style="8" bestFit="1" customWidth="1"/>
    <col min="16" max="16" width="10" style="8" customWidth="1"/>
    <col min="17" max="17" width="1.28515625" style="8" customWidth="1"/>
    <col min="18" max="16384" width="9.140625" style="8"/>
  </cols>
  <sheetData>
    <row r="1" spans="1:17" ht="12.6" customHeight="1" x14ac:dyDescent="0.2">
      <c r="A1" s="95" t="s">
        <v>63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9" customFormat="1" ht="12.6" customHeight="1" x14ac:dyDescent="0.2">
      <c r="A2" s="97" t="s">
        <v>64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4" spans="1:17" ht="12.6" customHeight="1" x14ac:dyDescent="0.2">
      <c r="A4" s="102" t="s">
        <v>0</v>
      </c>
      <c r="B4" s="102" t="s">
        <v>35</v>
      </c>
      <c r="C4" s="103"/>
      <c r="D4" s="103"/>
      <c r="E4" s="17"/>
      <c r="F4" s="102" t="s">
        <v>36</v>
      </c>
      <c r="G4" s="103"/>
      <c r="H4" s="103"/>
      <c r="I4" s="17"/>
      <c r="J4" s="102" t="s">
        <v>37</v>
      </c>
      <c r="K4" s="103"/>
      <c r="L4" s="103"/>
      <c r="M4" s="17"/>
      <c r="N4" s="102" t="s">
        <v>38</v>
      </c>
      <c r="O4" s="102"/>
      <c r="P4" s="102"/>
      <c r="Q4" s="18"/>
    </row>
    <row r="5" spans="1:17" ht="12.6" customHeight="1" x14ac:dyDescent="0.2">
      <c r="A5" s="102"/>
      <c r="B5" s="103"/>
      <c r="C5" s="103"/>
      <c r="D5" s="103"/>
      <c r="E5" s="17"/>
      <c r="F5" s="103"/>
      <c r="G5" s="103"/>
      <c r="H5" s="103"/>
      <c r="I5" s="17"/>
      <c r="J5" s="103"/>
      <c r="K5" s="103"/>
      <c r="L5" s="103"/>
      <c r="M5" s="17"/>
      <c r="N5" s="102"/>
      <c r="O5" s="102"/>
      <c r="P5" s="102"/>
      <c r="Q5" s="18"/>
    </row>
    <row r="6" spans="1:17" ht="12.6" customHeight="1" x14ac:dyDescent="0.2">
      <c r="A6" s="102"/>
      <c r="B6" s="104" t="s">
        <v>39</v>
      </c>
      <c r="C6" s="104" t="s">
        <v>40</v>
      </c>
      <c r="D6" s="104" t="s">
        <v>41</v>
      </c>
      <c r="E6" s="18"/>
      <c r="F6" s="104" t="s">
        <v>39</v>
      </c>
      <c r="G6" s="104" t="s">
        <v>40</v>
      </c>
      <c r="H6" s="104" t="s">
        <v>41</v>
      </c>
      <c r="I6" s="18"/>
      <c r="J6" s="104" t="s">
        <v>39</v>
      </c>
      <c r="K6" s="104" t="s">
        <v>40</v>
      </c>
      <c r="L6" s="104" t="s">
        <v>41</v>
      </c>
      <c r="M6" s="18"/>
      <c r="N6" s="104" t="s">
        <v>39</v>
      </c>
      <c r="O6" s="104" t="s">
        <v>40</v>
      </c>
      <c r="P6" s="104" t="s">
        <v>41</v>
      </c>
      <c r="Q6" s="18"/>
    </row>
    <row r="7" spans="1:17" ht="12.6" customHeight="1" x14ac:dyDescent="0.2">
      <c r="A7" s="102"/>
      <c r="B7" s="102"/>
      <c r="C7" s="102"/>
      <c r="D7" s="102"/>
      <c r="E7" s="18"/>
      <c r="F7" s="102"/>
      <c r="G7" s="102"/>
      <c r="H7" s="102"/>
      <c r="I7" s="18"/>
      <c r="J7" s="102"/>
      <c r="K7" s="102"/>
      <c r="L7" s="102"/>
      <c r="M7" s="18"/>
      <c r="N7" s="102"/>
      <c r="O7" s="102"/>
      <c r="P7" s="102"/>
      <c r="Q7" s="18"/>
    </row>
    <row r="8" spans="1:17" ht="12.6" customHeight="1" x14ac:dyDescent="0.2">
      <c r="A8" s="102"/>
      <c r="B8" s="102"/>
      <c r="C8" s="102"/>
      <c r="D8" s="102"/>
      <c r="E8" s="18"/>
      <c r="F8" s="102"/>
      <c r="G8" s="102"/>
      <c r="H8" s="102"/>
      <c r="I8" s="18"/>
      <c r="J8" s="102"/>
      <c r="K8" s="102"/>
      <c r="L8" s="102"/>
      <c r="M8" s="18"/>
      <c r="N8" s="102"/>
      <c r="O8" s="102"/>
      <c r="P8" s="102"/>
      <c r="Q8" s="18"/>
    </row>
    <row r="9" spans="1:17" ht="13.5" customHeight="1" x14ac:dyDescent="0.2">
      <c r="A9" s="10" t="s">
        <v>1</v>
      </c>
      <c r="B9" s="22">
        <v>1846522</v>
      </c>
      <c r="C9" s="22">
        <v>1845817</v>
      </c>
      <c r="D9" s="11">
        <f>C9+B9</f>
        <v>3692339</v>
      </c>
      <c r="E9" s="11">
        <v>4253553</v>
      </c>
      <c r="F9" s="22">
        <v>4384128</v>
      </c>
      <c r="G9" s="22">
        <v>4490621</v>
      </c>
      <c r="H9" s="11">
        <f>G9+F9</f>
        <v>8874749</v>
      </c>
      <c r="I9" s="11">
        <v>5932159</v>
      </c>
      <c r="J9" s="12">
        <v>6230650</v>
      </c>
      <c r="K9" s="13">
        <v>6336438</v>
      </c>
      <c r="L9" s="12">
        <f>K9+J9</f>
        <v>12567088</v>
      </c>
      <c r="M9" s="12">
        <v>74191</v>
      </c>
      <c r="N9" s="11">
        <v>0</v>
      </c>
      <c r="O9" s="11">
        <v>70384</v>
      </c>
      <c r="P9" s="14">
        <f>O9+N9</f>
        <v>70384</v>
      </c>
      <c r="Q9" s="14"/>
    </row>
    <row r="10" spans="1:17" ht="13.5" customHeight="1" x14ac:dyDescent="0.2">
      <c r="A10" s="10" t="s">
        <v>2</v>
      </c>
      <c r="B10" s="22">
        <v>471591</v>
      </c>
      <c r="C10" s="22">
        <v>475342</v>
      </c>
      <c r="D10" s="11">
        <f t="shared" ref="D10:D35" si="0">C10+B10</f>
        <v>946933</v>
      </c>
      <c r="E10" s="11">
        <v>293594</v>
      </c>
      <c r="F10" s="22">
        <v>336076</v>
      </c>
      <c r="G10" s="22">
        <v>329887</v>
      </c>
      <c r="H10" s="11">
        <f t="shared" ref="H10:H35" si="1">G10+F10</f>
        <v>665963</v>
      </c>
      <c r="I10" s="11">
        <v>750817</v>
      </c>
      <c r="J10" s="12">
        <v>807667</v>
      </c>
      <c r="K10" s="13">
        <v>805229</v>
      </c>
      <c r="L10" s="12">
        <f t="shared" ref="L10:L35" si="2">K10+J10</f>
        <v>1612896</v>
      </c>
      <c r="M10" s="12">
        <v>1037</v>
      </c>
      <c r="N10" s="11">
        <v>1945</v>
      </c>
      <c r="O10" s="11">
        <v>408</v>
      </c>
      <c r="P10" s="14">
        <f t="shared" ref="P10:P35" si="3">O10+N10</f>
        <v>2353</v>
      </c>
      <c r="Q10" s="14"/>
    </row>
    <row r="11" spans="1:17" ht="13.5" customHeight="1" x14ac:dyDescent="0.2">
      <c r="A11" s="10" t="s">
        <v>3</v>
      </c>
      <c r="B11" s="22">
        <v>624708</v>
      </c>
      <c r="C11" s="22">
        <v>612577</v>
      </c>
      <c r="D11" s="11">
        <f t="shared" si="0"/>
        <v>1237285</v>
      </c>
      <c r="E11" s="11">
        <v>195577</v>
      </c>
      <c r="F11" s="22">
        <v>208984</v>
      </c>
      <c r="G11" s="22">
        <v>211111</v>
      </c>
      <c r="H11" s="11">
        <f t="shared" si="1"/>
        <v>420095</v>
      </c>
      <c r="I11" s="11">
        <v>808298</v>
      </c>
      <c r="J11" s="12">
        <v>833692</v>
      </c>
      <c r="K11" s="13">
        <v>823688</v>
      </c>
      <c r="L11" s="12">
        <f t="shared" si="2"/>
        <v>1657380</v>
      </c>
      <c r="M11" s="12">
        <v>1640</v>
      </c>
      <c r="N11" s="11">
        <v>0</v>
      </c>
      <c r="O11" s="11">
        <v>0</v>
      </c>
      <c r="P11" s="14">
        <f t="shared" si="3"/>
        <v>0</v>
      </c>
      <c r="Q11" s="14"/>
    </row>
    <row r="12" spans="1:17" ht="13.5" customHeight="1" x14ac:dyDescent="0.2">
      <c r="A12" s="10" t="s">
        <v>4</v>
      </c>
      <c r="B12" s="11">
        <v>580612</v>
      </c>
      <c r="C12" s="11">
        <v>573905</v>
      </c>
      <c r="D12" s="11">
        <f t="shared" si="0"/>
        <v>1154517</v>
      </c>
      <c r="E12" s="11">
        <v>35335</v>
      </c>
      <c r="F12" s="22">
        <v>34634</v>
      </c>
      <c r="G12" s="22">
        <v>35960</v>
      </c>
      <c r="H12" s="11">
        <f t="shared" si="1"/>
        <v>70594</v>
      </c>
      <c r="I12" s="11">
        <v>568806</v>
      </c>
      <c r="J12" s="12">
        <v>615246</v>
      </c>
      <c r="K12" s="13">
        <v>609865</v>
      </c>
      <c r="L12" s="12">
        <f t="shared" si="2"/>
        <v>1225111</v>
      </c>
      <c r="M12" s="12">
        <v>4324</v>
      </c>
      <c r="N12" s="11">
        <v>1360</v>
      </c>
      <c r="O12" s="11">
        <v>1581</v>
      </c>
      <c r="P12" s="14">
        <f t="shared" si="3"/>
        <v>2941</v>
      </c>
      <c r="Q12" s="14"/>
    </row>
    <row r="13" spans="1:17" ht="13.5" customHeight="1" x14ac:dyDescent="0.2">
      <c r="A13" s="10" t="s">
        <v>5</v>
      </c>
      <c r="B13" s="22">
        <v>285799</v>
      </c>
      <c r="C13" s="22">
        <v>279005</v>
      </c>
      <c r="D13" s="11">
        <f t="shared" si="0"/>
        <v>564804</v>
      </c>
      <c r="E13" s="11">
        <v>20364</v>
      </c>
      <c r="F13" s="22">
        <v>22382</v>
      </c>
      <c r="G13" s="22">
        <v>21967</v>
      </c>
      <c r="H13" s="11">
        <f t="shared" si="1"/>
        <v>44349</v>
      </c>
      <c r="I13" s="11">
        <v>298750</v>
      </c>
      <c r="J13" s="12">
        <v>308181</v>
      </c>
      <c r="K13" s="13">
        <v>300972</v>
      </c>
      <c r="L13" s="12">
        <f t="shared" si="2"/>
        <v>609153</v>
      </c>
      <c r="M13" s="12">
        <v>0</v>
      </c>
      <c r="N13" s="11">
        <v>0</v>
      </c>
      <c r="O13" s="11">
        <v>0</v>
      </c>
      <c r="P13" s="14">
        <f t="shared" si="3"/>
        <v>0</v>
      </c>
      <c r="Q13" s="14"/>
    </row>
    <row r="14" spans="1:17" ht="13.5" customHeight="1" x14ac:dyDescent="0.2">
      <c r="A14" s="50" t="s">
        <v>6</v>
      </c>
      <c r="B14" s="22">
        <v>291111</v>
      </c>
      <c r="C14" s="22">
        <v>305764</v>
      </c>
      <c r="D14" s="11">
        <f t="shared" ref="D14" si="4">C14+B14</f>
        <v>596875</v>
      </c>
      <c r="E14" s="11">
        <v>20364</v>
      </c>
      <c r="F14" s="22">
        <v>44099</v>
      </c>
      <c r="G14" s="22">
        <v>41034</v>
      </c>
      <c r="H14" s="11">
        <f t="shared" ref="H14" si="5">G14+F14</f>
        <v>85133</v>
      </c>
      <c r="I14" s="11">
        <v>298750</v>
      </c>
      <c r="J14" s="12">
        <f>F14+B14</f>
        <v>335210</v>
      </c>
      <c r="K14" s="13">
        <f>G14+C14</f>
        <v>346798</v>
      </c>
      <c r="L14" s="12">
        <f t="shared" ref="L14" si="6">K14+J14</f>
        <v>682008</v>
      </c>
      <c r="M14" s="12">
        <v>0</v>
      </c>
      <c r="N14" s="11">
        <v>0</v>
      </c>
      <c r="O14" s="11">
        <v>0</v>
      </c>
      <c r="P14" s="14">
        <f t="shared" ref="P14" si="7">O14+N14</f>
        <v>0</v>
      </c>
      <c r="Q14" s="14"/>
    </row>
    <row r="15" spans="1:17" ht="13.5" customHeight="1" x14ac:dyDescent="0.2">
      <c r="A15" s="10" t="s">
        <v>7</v>
      </c>
      <c r="B15" s="22">
        <v>256292</v>
      </c>
      <c r="C15" s="22">
        <v>256206</v>
      </c>
      <c r="D15" s="11">
        <f t="shared" si="0"/>
        <v>512498</v>
      </c>
      <c r="E15" s="11">
        <v>0</v>
      </c>
      <c r="F15" s="11">
        <v>0</v>
      </c>
      <c r="G15" s="11">
        <v>0</v>
      </c>
      <c r="H15" s="11">
        <f t="shared" si="1"/>
        <v>0</v>
      </c>
      <c r="I15" s="11">
        <v>240717</v>
      </c>
      <c r="J15" s="12">
        <v>256292</v>
      </c>
      <c r="K15" s="13">
        <v>256206</v>
      </c>
      <c r="L15" s="12">
        <f t="shared" si="2"/>
        <v>512498</v>
      </c>
      <c r="M15" s="12">
        <v>0</v>
      </c>
      <c r="N15" s="11">
        <v>0</v>
      </c>
      <c r="O15" s="11">
        <v>0</v>
      </c>
      <c r="P15" s="14">
        <f t="shared" si="3"/>
        <v>0</v>
      </c>
      <c r="Q15" s="14"/>
    </row>
    <row r="16" spans="1:17" ht="13.5" customHeight="1" x14ac:dyDescent="0.2">
      <c r="A16" s="10" t="s">
        <v>8</v>
      </c>
      <c r="B16" s="22">
        <v>6899</v>
      </c>
      <c r="C16" s="22">
        <v>6358</v>
      </c>
      <c r="D16" s="11">
        <f t="shared" si="0"/>
        <v>13257</v>
      </c>
      <c r="E16" s="11">
        <v>10967</v>
      </c>
      <c r="F16" s="22">
        <v>30847</v>
      </c>
      <c r="G16" s="22">
        <v>32181</v>
      </c>
      <c r="H16" s="11">
        <f t="shared" si="1"/>
        <v>63028</v>
      </c>
      <c r="I16" s="11">
        <v>19198</v>
      </c>
      <c r="J16" s="12">
        <v>37746</v>
      </c>
      <c r="K16" s="13">
        <v>38539</v>
      </c>
      <c r="L16" s="12">
        <f t="shared" si="2"/>
        <v>76285</v>
      </c>
      <c r="M16" s="12">
        <v>0</v>
      </c>
      <c r="N16" s="11">
        <v>0</v>
      </c>
      <c r="O16" s="11">
        <v>0</v>
      </c>
      <c r="P16" s="14">
        <f t="shared" si="3"/>
        <v>0</v>
      </c>
      <c r="Q16" s="14"/>
    </row>
    <row r="17" spans="1:17" ht="13.5" customHeight="1" x14ac:dyDescent="0.2">
      <c r="A17" s="10" t="s">
        <v>9</v>
      </c>
      <c r="B17" s="11">
        <v>99208</v>
      </c>
      <c r="C17" s="11">
        <v>100526</v>
      </c>
      <c r="D17" s="11">
        <f t="shared" si="0"/>
        <v>199734</v>
      </c>
      <c r="E17" s="11">
        <v>110</v>
      </c>
      <c r="F17" s="22">
        <v>1116</v>
      </c>
      <c r="G17" s="22">
        <v>0</v>
      </c>
      <c r="H17" s="11">
        <f t="shared" si="1"/>
        <v>1116</v>
      </c>
      <c r="I17" s="11">
        <v>95502</v>
      </c>
      <c r="J17" s="12">
        <v>100324</v>
      </c>
      <c r="K17" s="13">
        <v>100526</v>
      </c>
      <c r="L17" s="12">
        <f t="shared" si="2"/>
        <v>200850</v>
      </c>
      <c r="M17" s="12">
        <v>0</v>
      </c>
      <c r="N17" s="11">
        <v>0</v>
      </c>
      <c r="O17" s="11">
        <v>0</v>
      </c>
      <c r="P17" s="14">
        <f t="shared" si="3"/>
        <v>0</v>
      </c>
      <c r="Q17" s="14"/>
    </row>
    <row r="18" spans="1:17" ht="13.5" customHeight="1" x14ac:dyDescent="0.2">
      <c r="A18" s="10" t="s">
        <v>10</v>
      </c>
      <c r="B18" s="22">
        <v>93922</v>
      </c>
      <c r="C18" s="22">
        <v>93058</v>
      </c>
      <c r="D18" s="11">
        <f t="shared" si="0"/>
        <v>186980</v>
      </c>
      <c r="E18" s="11">
        <v>0</v>
      </c>
      <c r="F18" s="11">
        <v>833</v>
      </c>
      <c r="G18" s="22">
        <v>0</v>
      </c>
      <c r="H18" s="11">
        <f t="shared" si="1"/>
        <v>833</v>
      </c>
      <c r="I18" s="11">
        <v>87673</v>
      </c>
      <c r="J18" s="12">
        <v>94755</v>
      </c>
      <c r="K18" s="13">
        <v>93058</v>
      </c>
      <c r="L18" s="12">
        <f t="shared" si="2"/>
        <v>187813</v>
      </c>
      <c r="M18" s="12">
        <v>0</v>
      </c>
      <c r="N18" s="11">
        <v>0</v>
      </c>
      <c r="O18" s="11">
        <v>0</v>
      </c>
      <c r="P18" s="14">
        <f t="shared" si="3"/>
        <v>0</v>
      </c>
      <c r="Q18" s="14"/>
    </row>
    <row r="19" spans="1:17" ht="13.5" customHeight="1" x14ac:dyDescent="0.2">
      <c r="A19" s="15" t="s">
        <v>11</v>
      </c>
      <c r="B19" s="22">
        <v>2334</v>
      </c>
      <c r="C19" s="22">
        <v>2380</v>
      </c>
      <c r="D19" s="11">
        <f t="shared" si="0"/>
        <v>4714</v>
      </c>
      <c r="E19" s="11">
        <v>3425</v>
      </c>
      <c r="F19" s="11">
        <v>1742</v>
      </c>
      <c r="G19" s="22">
        <v>1452</v>
      </c>
      <c r="H19" s="11">
        <f t="shared" si="1"/>
        <v>3194</v>
      </c>
      <c r="I19" s="11">
        <v>10244</v>
      </c>
      <c r="J19" s="12">
        <v>4076</v>
      </c>
      <c r="K19" s="13">
        <v>3832</v>
      </c>
      <c r="L19" s="12">
        <f t="shared" si="2"/>
        <v>7908</v>
      </c>
      <c r="M19" s="12">
        <v>0</v>
      </c>
      <c r="N19" s="11">
        <v>0</v>
      </c>
      <c r="O19" s="11">
        <v>0</v>
      </c>
      <c r="P19" s="14">
        <f t="shared" si="3"/>
        <v>0</v>
      </c>
      <c r="Q19" s="14"/>
    </row>
    <row r="20" spans="1:17" ht="13.5" customHeight="1" x14ac:dyDescent="0.2">
      <c r="A20" s="10" t="s">
        <v>12</v>
      </c>
      <c r="B20" s="11">
        <v>344484</v>
      </c>
      <c r="C20" s="11">
        <v>345391</v>
      </c>
      <c r="D20" s="11">
        <f t="shared" si="0"/>
        <v>689875</v>
      </c>
      <c r="E20" s="11">
        <v>42536</v>
      </c>
      <c r="F20" s="22">
        <v>36623</v>
      </c>
      <c r="G20" s="22">
        <v>35471</v>
      </c>
      <c r="H20" s="11">
        <f t="shared" si="1"/>
        <v>72094</v>
      </c>
      <c r="I20" s="11">
        <v>369514</v>
      </c>
      <c r="J20" s="12">
        <v>381107</v>
      </c>
      <c r="K20" s="13">
        <v>380862</v>
      </c>
      <c r="L20" s="12">
        <f t="shared" si="2"/>
        <v>761969</v>
      </c>
      <c r="M20" s="12">
        <v>0</v>
      </c>
      <c r="N20" s="11">
        <v>36</v>
      </c>
      <c r="O20" s="11">
        <v>0</v>
      </c>
      <c r="P20" s="14">
        <f t="shared" si="3"/>
        <v>36</v>
      </c>
      <c r="Q20" s="14"/>
    </row>
    <row r="21" spans="1:17" ht="13.5" customHeight="1" x14ac:dyDescent="0.2">
      <c r="A21" s="15" t="s">
        <v>13</v>
      </c>
      <c r="B21" s="22">
        <v>27678</v>
      </c>
      <c r="C21" s="22">
        <v>28147</v>
      </c>
      <c r="D21" s="11">
        <f t="shared" si="0"/>
        <v>55825</v>
      </c>
      <c r="E21" s="11">
        <v>4561</v>
      </c>
      <c r="F21" s="22">
        <v>4331</v>
      </c>
      <c r="G21" s="22">
        <v>4448</v>
      </c>
      <c r="H21" s="11">
        <f t="shared" si="1"/>
        <v>8779</v>
      </c>
      <c r="I21" s="11">
        <v>38290</v>
      </c>
      <c r="J21" s="12">
        <v>32009</v>
      </c>
      <c r="K21" s="13">
        <v>32595</v>
      </c>
      <c r="L21" s="12">
        <f t="shared" si="2"/>
        <v>64604</v>
      </c>
      <c r="M21" s="12">
        <v>0</v>
      </c>
      <c r="N21" s="11">
        <v>0</v>
      </c>
      <c r="O21" s="11">
        <v>0</v>
      </c>
      <c r="P21" s="14">
        <f t="shared" si="3"/>
        <v>0</v>
      </c>
      <c r="Q21" s="14"/>
    </row>
    <row r="22" spans="1:17" ht="13.5" customHeight="1" x14ac:dyDescent="0.2">
      <c r="A22" s="10" t="s">
        <v>14</v>
      </c>
      <c r="B22" s="22">
        <v>0</v>
      </c>
      <c r="C22" s="22">
        <v>0</v>
      </c>
      <c r="D22" s="11">
        <f t="shared" si="0"/>
        <v>0</v>
      </c>
      <c r="E22" s="11">
        <v>0</v>
      </c>
      <c r="F22" s="22">
        <v>0</v>
      </c>
      <c r="G22" s="22">
        <v>0</v>
      </c>
      <c r="H22" s="11">
        <f t="shared" si="1"/>
        <v>0</v>
      </c>
      <c r="I22" s="11">
        <v>0</v>
      </c>
      <c r="J22" s="12">
        <v>0</v>
      </c>
      <c r="K22" s="13">
        <v>0</v>
      </c>
      <c r="L22" s="12">
        <f t="shared" si="2"/>
        <v>0</v>
      </c>
      <c r="M22" s="12">
        <v>0</v>
      </c>
      <c r="N22" s="11">
        <v>0</v>
      </c>
      <c r="O22" s="11">
        <v>0</v>
      </c>
      <c r="P22" s="14">
        <f t="shared" si="3"/>
        <v>0</v>
      </c>
      <c r="Q22" s="14"/>
    </row>
    <row r="23" spans="1:17" ht="13.5" customHeight="1" x14ac:dyDescent="0.2">
      <c r="A23" s="10" t="s">
        <v>15</v>
      </c>
      <c r="B23" s="22">
        <v>0</v>
      </c>
      <c r="C23" s="22">
        <v>0</v>
      </c>
      <c r="D23" s="11">
        <f t="shared" si="0"/>
        <v>0</v>
      </c>
      <c r="E23" s="11">
        <v>0</v>
      </c>
      <c r="F23" s="22">
        <v>0</v>
      </c>
      <c r="G23" s="22">
        <v>0</v>
      </c>
      <c r="H23" s="11">
        <f t="shared" si="1"/>
        <v>0</v>
      </c>
      <c r="I23" s="11">
        <v>0</v>
      </c>
      <c r="J23" s="12">
        <v>0</v>
      </c>
      <c r="K23" s="13">
        <v>0</v>
      </c>
      <c r="L23" s="12">
        <f t="shared" si="2"/>
        <v>0</v>
      </c>
      <c r="M23" s="12">
        <v>0</v>
      </c>
      <c r="N23" s="11">
        <v>0</v>
      </c>
      <c r="O23" s="11">
        <v>0</v>
      </c>
      <c r="P23" s="14">
        <f t="shared" si="3"/>
        <v>0</v>
      </c>
      <c r="Q23" s="14"/>
    </row>
    <row r="24" spans="1:17" ht="13.5" customHeight="1" x14ac:dyDescent="0.2">
      <c r="A24" s="10" t="s">
        <v>16</v>
      </c>
      <c r="B24" s="22">
        <v>0</v>
      </c>
      <c r="C24" s="22">
        <v>0</v>
      </c>
      <c r="D24" s="11">
        <f t="shared" si="0"/>
        <v>0</v>
      </c>
      <c r="E24" s="11">
        <v>0</v>
      </c>
      <c r="F24" s="11">
        <v>0</v>
      </c>
      <c r="G24" s="11">
        <v>0</v>
      </c>
      <c r="H24" s="11">
        <f t="shared" si="1"/>
        <v>0</v>
      </c>
      <c r="I24" s="11">
        <v>0</v>
      </c>
      <c r="J24" s="12">
        <v>0</v>
      </c>
      <c r="K24" s="13">
        <v>0</v>
      </c>
      <c r="L24" s="12">
        <f t="shared" si="2"/>
        <v>0</v>
      </c>
      <c r="M24" s="12">
        <v>0</v>
      </c>
      <c r="N24" s="11">
        <v>0</v>
      </c>
      <c r="O24" s="11">
        <v>0</v>
      </c>
      <c r="P24" s="14">
        <f t="shared" si="3"/>
        <v>0</v>
      </c>
      <c r="Q24" s="14"/>
    </row>
    <row r="25" spans="1:17" ht="13.5" customHeight="1" x14ac:dyDescent="0.2">
      <c r="A25" s="10" t="s">
        <v>17</v>
      </c>
      <c r="B25" s="22">
        <v>77787</v>
      </c>
      <c r="C25" s="22">
        <v>78371</v>
      </c>
      <c r="D25" s="11">
        <f t="shared" si="0"/>
        <v>156158</v>
      </c>
      <c r="E25" s="11">
        <v>0</v>
      </c>
      <c r="F25" s="22">
        <v>4</v>
      </c>
      <c r="G25" s="22">
        <v>6</v>
      </c>
      <c r="H25" s="11">
        <f t="shared" si="1"/>
        <v>10</v>
      </c>
      <c r="I25" s="11">
        <v>80245</v>
      </c>
      <c r="J25" s="12">
        <v>77791</v>
      </c>
      <c r="K25" s="13">
        <v>78377</v>
      </c>
      <c r="L25" s="12">
        <f t="shared" si="2"/>
        <v>156168</v>
      </c>
      <c r="M25" s="12">
        <v>12151</v>
      </c>
      <c r="N25" s="11">
        <v>7109</v>
      </c>
      <c r="O25" s="11">
        <v>0</v>
      </c>
      <c r="P25" s="14">
        <f t="shared" si="3"/>
        <v>7109</v>
      </c>
      <c r="Q25" s="14"/>
    </row>
    <row r="26" spans="1:17" ht="13.5" customHeight="1" x14ac:dyDescent="0.2">
      <c r="A26" s="10" t="s">
        <v>18</v>
      </c>
      <c r="B26" s="22">
        <v>16394</v>
      </c>
      <c r="C26" s="22">
        <v>17038</v>
      </c>
      <c r="D26" s="11">
        <f t="shared" si="0"/>
        <v>33432</v>
      </c>
      <c r="E26" s="11">
        <v>18</v>
      </c>
      <c r="F26" s="11">
        <v>0</v>
      </c>
      <c r="G26" s="11">
        <v>0</v>
      </c>
      <c r="H26" s="11">
        <f t="shared" si="1"/>
        <v>0</v>
      </c>
      <c r="I26" s="11">
        <v>18659</v>
      </c>
      <c r="J26" s="12">
        <v>16394</v>
      </c>
      <c r="K26" s="13">
        <v>17038</v>
      </c>
      <c r="L26" s="12">
        <f t="shared" si="2"/>
        <v>33432</v>
      </c>
      <c r="M26" s="12">
        <v>0</v>
      </c>
      <c r="N26" s="11">
        <v>0</v>
      </c>
      <c r="O26" s="11">
        <v>0</v>
      </c>
      <c r="P26" s="14">
        <f t="shared" si="3"/>
        <v>0</v>
      </c>
      <c r="Q26" s="14"/>
    </row>
    <row r="27" spans="1:17" ht="13.5" customHeight="1" x14ac:dyDescent="0.2">
      <c r="A27" s="10" t="s">
        <v>19</v>
      </c>
      <c r="B27" s="22">
        <v>100862</v>
      </c>
      <c r="C27" s="22">
        <v>103903</v>
      </c>
      <c r="D27" s="11">
        <f t="shared" si="0"/>
        <v>204765</v>
      </c>
      <c r="E27" s="11">
        <v>2</v>
      </c>
      <c r="F27" s="11">
        <v>0</v>
      </c>
      <c r="G27" s="11">
        <v>12</v>
      </c>
      <c r="H27" s="11">
        <f t="shared" si="1"/>
        <v>12</v>
      </c>
      <c r="I27" s="11">
        <v>103772</v>
      </c>
      <c r="J27" s="12">
        <v>100862</v>
      </c>
      <c r="K27" s="13">
        <v>103915</v>
      </c>
      <c r="L27" s="12">
        <f t="shared" si="2"/>
        <v>204777</v>
      </c>
      <c r="M27" s="12">
        <v>4590</v>
      </c>
      <c r="N27" s="11">
        <v>4191</v>
      </c>
      <c r="O27" s="11">
        <v>0</v>
      </c>
      <c r="P27" s="14">
        <f t="shared" si="3"/>
        <v>4191</v>
      </c>
      <c r="Q27" s="14"/>
    </row>
    <row r="28" spans="1:17" ht="13.5" customHeight="1" x14ac:dyDescent="0.2">
      <c r="A28" s="10" t="s">
        <v>20</v>
      </c>
      <c r="B28" s="22">
        <v>145893</v>
      </c>
      <c r="C28" s="22">
        <v>150186</v>
      </c>
      <c r="D28" s="11">
        <f t="shared" si="0"/>
        <v>296079</v>
      </c>
      <c r="E28" s="11">
        <v>2937</v>
      </c>
      <c r="F28" s="11">
        <v>1673</v>
      </c>
      <c r="G28" s="11">
        <v>2119</v>
      </c>
      <c r="H28" s="11">
        <f t="shared" si="1"/>
        <v>3792</v>
      </c>
      <c r="I28" s="11">
        <v>145448</v>
      </c>
      <c r="J28" s="12">
        <v>147566</v>
      </c>
      <c r="K28" s="13">
        <v>152305</v>
      </c>
      <c r="L28" s="12">
        <f t="shared" si="2"/>
        <v>299871</v>
      </c>
      <c r="M28" s="12">
        <v>0</v>
      </c>
      <c r="N28" s="11">
        <v>0</v>
      </c>
      <c r="O28" s="11">
        <v>0</v>
      </c>
      <c r="P28" s="14">
        <f t="shared" si="3"/>
        <v>0</v>
      </c>
      <c r="Q28" s="14"/>
    </row>
    <row r="29" spans="1:17" ht="13.5" customHeight="1" x14ac:dyDescent="0.2">
      <c r="A29" s="10" t="s">
        <v>21</v>
      </c>
      <c r="B29" s="22">
        <v>97693</v>
      </c>
      <c r="C29" s="22">
        <v>101030</v>
      </c>
      <c r="D29" s="11">
        <f t="shared" si="0"/>
        <v>198723</v>
      </c>
      <c r="E29" s="11">
        <v>0</v>
      </c>
      <c r="F29" s="22">
        <v>0</v>
      </c>
      <c r="G29" s="22">
        <v>0</v>
      </c>
      <c r="H29" s="11">
        <f t="shared" si="1"/>
        <v>0</v>
      </c>
      <c r="I29" s="11">
        <v>95014</v>
      </c>
      <c r="J29" s="12">
        <v>97693</v>
      </c>
      <c r="K29" s="13">
        <v>101030</v>
      </c>
      <c r="L29" s="12">
        <f t="shared" si="2"/>
        <v>198723</v>
      </c>
      <c r="M29" s="12">
        <v>5493</v>
      </c>
      <c r="N29" s="11">
        <v>5930</v>
      </c>
      <c r="O29" s="11">
        <v>0</v>
      </c>
      <c r="P29" s="14">
        <f t="shared" si="3"/>
        <v>5930</v>
      </c>
      <c r="Q29" s="14"/>
    </row>
    <row r="30" spans="1:17" ht="13.5" customHeight="1" x14ac:dyDescent="0.2">
      <c r="A30" s="10" t="s">
        <v>22</v>
      </c>
      <c r="B30" s="22">
        <v>269997</v>
      </c>
      <c r="C30" s="22">
        <v>272528</v>
      </c>
      <c r="D30" s="11">
        <f t="shared" si="0"/>
        <v>542525</v>
      </c>
      <c r="E30" s="11">
        <v>7641</v>
      </c>
      <c r="F30" s="11">
        <v>8368</v>
      </c>
      <c r="G30" s="11">
        <v>9424</v>
      </c>
      <c r="H30" s="11">
        <f t="shared" si="1"/>
        <v>17792</v>
      </c>
      <c r="I30" s="11">
        <v>280336</v>
      </c>
      <c r="J30" s="12">
        <v>278365</v>
      </c>
      <c r="K30" s="13">
        <v>281952</v>
      </c>
      <c r="L30" s="12">
        <f t="shared" si="2"/>
        <v>560317</v>
      </c>
      <c r="M30" s="12">
        <v>2011</v>
      </c>
      <c r="N30" s="11">
        <v>995</v>
      </c>
      <c r="O30" s="11">
        <v>0</v>
      </c>
      <c r="P30" s="14">
        <f t="shared" si="3"/>
        <v>995</v>
      </c>
      <c r="Q30" s="14"/>
    </row>
    <row r="31" spans="1:17" ht="13.5" customHeight="1" x14ac:dyDescent="0.2">
      <c r="A31" s="10" t="s">
        <v>23</v>
      </c>
      <c r="B31" s="22">
        <v>178084</v>
      </c>
      <c r="C31" s="22">
        <v>176603</v>
      </c>
      <c r="D31" s="11">
        <f t="shared" si="0"/>
        <v>354687</v>
      </c>
      <c r="E31" s="11">
        <v>32</v>
      </c>
      <c r="F31" s="22">
        <v>0</v>
      </c>
      <c r="G31" s="22">
        <v>0</v>
      </c>
      <c r="H31" s="11">
        <f t="shared" si="1"/>
        <v>0</v>
      </c>
      <c r="I31" s="11">
        <v>178589</v>
      </c>
      <c r="J31" s="12">
        <v>178084</v>
      </c>
      <c r="K31" s="13">
        <v>176603</v>
      </c>
      <c r="L31" s="12">
        <f t="shared" si="2"/>
        <v>354687</v>
      </c>
      <c r="M31" s="12">
        <v>5056</v>
      </c>
      <c r="N31" s="11">
        <v>3299</v>
      </c>
      <c r="O31" s="11">
        <v>0</v>
      </c>
      <c r="P31" s="14">
        <f t="shared" si="3"/>
        <v>3299</v>
      </c>
      <c r="Q31" s="14"/>
    </row>
    <row r="32" spans="1:17" ht="13.5" customHeight="1" x14ac:dyDescent="0.2">
      <c r="A32" s="10" t="s">
        <v>24</v>
      </c>
      <c r="B32" s="22">
        <v>5782</v>
      </c>
      <c r="C32" s="22">
        <v>5828</v>
      </c>
      <c r="D32" s="11">
        <f t="shared" si="0"/>
        <v>11610</v>
      </c>
      <c r="E32" s="11">
        <v>0</v>
      </c>
      <c r="F32" s="11">
        <v>0</v>
      </c>
      <c r="G32" s="11">
        <v>0</v>
      </c>
      <c r="H32" s="11">
        <f t="shared" si="1"/>
        <v>0</v>
      </c>
      <c r="I32" s="11">
        <v>5114</v>
      </c>
      <c r="J32" s="12">
        <v>5782</v>
      </c>
      <c r="K32" s="13">
        <v>5828</v>
      </c>
      <c r="L32" s="12">
        <f t="shared" si="2"/>
        <v>11610</v>
      </c>
      <c r="M32" s="12">
        <v>0</v>
      </c>
      <c r="N32" s="11">
        <v>0</v>
      </c>
      <c r="O32" s="11">
        <v>0</v>
      </c>
      <c r="P32" s="14">
        <f t="shared" si="3"/>
        <v>0</v>
      </c>
      <c r="Q32" s="14"/>
    </row>
    <row r="33" spans="1:17" ht="13.5" customHeight="1" x14ac:dyDescent="0.2">
      <c r="A33" s="10" t="s">
        <v>25</v>
      </c>
      <c r="B33" s="22">
        <v>7189</v>
      </c>
      <c r="C33" s="22">
        <v>7042</v>
      </c>
      <c r="D33" s="11">
        <f t="shared" si="0"/>
        <v>14231</v>
      </c>
      <c r="E33" s="11">
        <v>0</v>
      </c>
      <c r="F33" s="11">
        <v>0</v>
      </c>
      <c r="G33" s="11">
        <v>0</v>
      </c>
      <c r="H33" s="11">
        <f t="shared" si="1"/>
        <v>0</v>
      </c>
      <c r="I33" s="11">
        <v>7381</v>
      </c>
      <c r="J33" s="12">
        <v>7189</v>
      </c>
      <c r="K33" s="13">
        <v>7042</v>
      </c>
      <c r="L33" s="12">
        <f t="shared" si="2"/>
        <v>14231</v>
      </c>
      <c r="M33" s="12">
        <v>0</v>
      </c>
      <c r="N33" s="11">
        <v>0</v>
      </c>
      <c r="O33" s="11">
        <v>0</v>
      </c>
      <c r="P33" s="14">
        <f t="shared" si="3"/>
        <v>0</v>
      </c>
      <c r="Q33" s="14"/>
    </row>
    <row r="34" spans="1:17" ht="13.5" customHeight="1" x14ac:dyDescent="0.2">
      <c r="A34" s="10" t="s">
        <v>26</v>
      </c>
      <c r="B34" s="22">
        <v>637</v>
      </c>
      <c r="C34" s="22">
        <v>640</v>
      </c>
      <c r="D34" s="11">
        <f t="shared" si="0"/>
        <v>1277</v>
      </c>
      <c r="E34" s="11">
        <v>0</v>
      </c>
      <c r="F34" s="11">
        <v>0</v>
      </c>
      <c r="G34" s="11">
        <v>0</v>
      </c>
      <c r="H34" s="11">
        <f t="shared" si="1"/>
        <v>0</v>
      </c>
      <c r="I34" s="11">
        <v>401</v>
      </c>
      <c r="J34" s="12">
        <v>637</v>
      </c>
      <c r="K34" s="13">
        <v>640</v>
      </c>
      <c r="L34" s="12">
        <f t="shared" si="2"/>
        <v>1277</v>
      </c>
      <c r="M34" s="12">
        <v>227</v>
      </c>
      <c r="N34" s="11">
        <v>518</v>
      </c>
      <c r="O34" s="11">
        <v>0</v>
      </c>
      <c r="P34" s="14">
        <f t="shared" si="3"/>
        <v>518</v>
      </c>
      <c r="Q34" s="14"/>
    </row>
    <row r="35" spans="1:17" ht="12.75" customHeight="1" x14ac:dyDescent="0.2">
      <c r="A35" s="26" t="s">
        <v>27</v>
      </c>
      <c r="B35" s="22">
        <v>18444</v>
      </c>
      <c r="C35" s="22">
        <v>19456</v>
      </c>
      <c r="D35" s="11">
        <f t="shared" si="0"/>
        <v>37900</v>
      </c>
      <c r="E35" s="11">
        <v>0</v>
      </c>
      <c r="F35" s="11">
        <v>0</v>
      </c>
      <c r="G35" s="11">
        <v>0</v>
      </c>
      <c r="H35" s="11">
        <f t="shared" si="1"/>
        <v>0</v>
      </c>
      <c r="I35" s="11">
        <v>17697</v>
      </c>
      <c r="J35" s="12">
        <v>18444</v>
      </c>
      <c r="K35" s="13">
        <v>19456</v>
      </c>
      <c r="L35" s="12">
        <f t="shared" si="2"/>
        <v>37900</v>
      </c>
      <c r="M35" s="12">
        <v>2299</v>
      </c>
      <c r="N35" s="11">
        <v>2660</v>
      </c>
      <c r="O35" s="11">
        <v>0</v>
      </c>
      <c r="P35" s="14">
        <f t="shared" si="3"/>
        <v>2660</v>
      </c>
      <c r="Q35" s="14"/>
    </row>
    <row r="36" spans="1:17" ht="13.5" customHeight="1" x14ac:dyDescent="0.2">
      <c r="A36" s="101" t="s">
        <v>28</v>
      </c>
      <c r="B36" s="98">
        <f>SUM(B9:B10)+SUM(B13:B24)</f>
        <v>3725840</v>
      </c>
      <c r="C36" s="98">
        <f>SUM(C9:C10)+SUM(C13:C24)</f>
        <v>3737994</v>
      </c>
      <c r="D36" s="98">
        <f>SUM(D9:D10)+SUM(D13:D24)</f>
        <v>7463834</v>
      </c>
      <c r="E36" s="27"/>
      <c r="F36" s="98">
        <f>SUM(F9:F10)+SUM(F13:F24)</f>
        <v>4862177</v>
      </c>
      <c r="G36" s="98">
        <f>SUM(G9:G10)+SUM(G13:G24)</f>
        <v>4957061</v>
      </c>
      <c r="H36" s="98">
        <f>SUM(H9:H10)+SUM(H13:H24)</f>
        <v>9819238</v>
      </c>
      <c r="I36" s="27"/>
      <c r="J36" s="98">
        <f>SUM(J9:J10)+SUM(J13:J24)</f>
        <v>8588017</v>
      </c>
      <c r="K36" s="98">
        <f>SUM(K9:K10)+SUM(K13:K24)</f>
        <v>8695055</v>
      </c>
      <c r="L36" s="98">
        <f>SUM(L9:L10)+SUM(L13:L24)</f>
        <v>17283072</v>
      </c>
      <c r="M36" s="27"/>
      <c r="N36" s="98">
        <f>SUM(N9:N10)+SUM(N13:N24)</f>
        <v>1981</v>
      </c>
      <c r="O36" s="98">
        <f>SUM(O9:O10)+SUM(O13:O24)</f>
        <v>70792</v>
      </c>
      <c r="P36" s="98">
        <f>SUM(P9:P10)+SUM(P13:P24)</f>
        <v>72773</v>
      </c>
      <c r="Q36" s="27"/>
    </row>
    <row r="37" spans="1:17" ht="13.5" customHeight="1" x14ac:dyDescent="0.2">
      <c r="A37" s="100"/>
      <c r="B37" s="99"/>
      <c r="C37" s="99"/>
      <c r="D37" s="99"/>
      <c r="E37" s="25"/>
      <c r="F37" s="99"/>
      <c r="G37" s="99"/>
      <c r="H37" s="99"/>
      <c r="I37" s="25"/>
      <c r="J37" s="99"/>
      <c r="K37" s="99"/>
      <c r="L37" s="99"/>
      <c r="M37" s="25"/>
      <c r="N37" s="99"/>
      <c r="O37" s="99"/>
      <c r="P37" s="99"/>
      <c r="Q37" s="25"/>
    </row>
    <row r="38" spans="1:17" ht="13.5" customHeight="1" x14ac:dyDescent="0.2">
      <c r="A38" s="10" t="s">
        <v>29</v>
      </c>
      <c r="B38" s="12">
        <f>B34+B11+B25+B26+B27+B28</f>
        <v>966281</v>
      </c>
      <c r="C38" s="12">
        <f>C11+C25+C26+C27+C28+C34</f>
        <v>962715</v>
      </c>
      <c r="D38" s="12">
        <f>D11+D25+D26+D27+D28+D34</f>
        <v>1928996</v>
      </c>
      <c r="E38" s="12"/>
      <c r="F38" s="12">
        <f>F11+F25+F26+F27+F28+F34</f>
        <v>210661</v>
      </c>
      <c r="G38" s="12">
        <f>G11+G25+G26+G27+G28+G34</f>
        <v>213248</v>
      </c>
      <c r="H38" s="12">
        <f>F38+G38</f>
        <v>423909</v>
      </c>
      <c r="I38" s="12"/>
      <c r="J38" s="12">
        <f>J34+J11+J25+J26+J27+J28</f>
        <v>1176942</v>
      </c>
      <c r="K38" s="12">
        <f>K11+K25+K26+K27+K28+K34</f>
        <v>1175963</v>
      </c>
      <c r="L38" s="12">
        <f>J38+K38</f>
        <v>2352905</v>
      </c>
      <c r="M38" s="12"/>
      <c r="N38" s="12">
        <f>+N11+SUM(N25:N28)+N34</f>
        <v>11818</v>
      </c>
      <c r="O38" s="12">
        <f>+O11+SUM(O25:O28)+O34</f>
        <v>0</v>
      </c>
      <c r="P38" s="12">
        <f>+P11+SUM(P25:P28)+P34</f>
        <v>11818</v>
      </c>
      <c r="Q38" s="12"/>
    </row>
    <row r="39" spans="1:17" ht="13.5" customHeight="1" x14ac:dyDescent="0.2">
      <c r="A39" s="10" t="s">
        <v>30</v>
      </c>
      <c r="B39" s="16">
        <f>B35+B33+B32+B31+B30+B29+B12</f>
        <v>1157801</v>
      </c>
      <c r="C39" s="16">
        <f>C12+C29+C30+C31+C32+C33+C35</f>
        <v>1156392</v>
      </c>
      <c r="D39" s="12">
        <f>B39+C39</f>
        <v>2314193</v>
      </c>
      <c r="E39" s="16"/>
      <c r="F39" s="16">
        <f>F35+F33+F32+F31+F30+F29+F12</f>
        <v>43002</v>
      </c>
      <c r="G39" s="16">
        <f>G35+G33+G32+G31+G30+G29+G12</f>
        <v>45384</v>
      </c>
      <c r="H39" s="12">
        <f>F39+G39</f>
        <v>88386</v>
      </c>
      <c r="I39" s="16"/>
      <c r="J39" s="16">
        <f>J35+J33+J32+J31+J30+J29+J12</f>
        <v>1200803</v>
      </c>
      <c r="K39" s="16">
        <f>K12+K29+K30+K31+K32+K33+K35</f>
        <v>1201776</v>
      </c>
      <c r="L39" s="12">
        <f>J39+K39</f>
        <v>2402579</v>
      </c>
      <c r="M39" s="16"/>
      <c r="N39" s="16">
        <f>+N12+SUM(N29:N33)+N35</f>
        <v>14244</v>
      </c>
      <c r="O39" s="16">
        <f>+O12+SUM(O29:O33)+O35</f>
        <v>1581</v>
      </c>
      <c r="P39" s="16">
        <f>+P12+SUM(P29:P33)+P35</f>
        <v>15825</v>
      </c>
      <c r="Q39" s="16"/>
    </row>
    <row r="40" spans="1:17" ht="13.5" customHeight="1" x14ac:dyDescent="0.2">
      <c r="A40" s="100" t="s">
        <v>42</v>
      </c>
      <c r="B40" s="96">
        <f t="shared" ref="B40:P40" si="8">SUM(B36:B39)</f>
        <v>5849922</v>
      </c>
      <c r="C40" s="96">
        <f t="shared" si="8"/>
        <v>5857101</v>
      </c>
      <c r="D40" s="96">
        <f t="shared" si="8"/>
        <v>11707023</v>
      </c>
      <c r="E40" s="19"/>
      <c r="F40" s="96">
        <f t="shared" si="8"/>
        <v>5115840</v>
      </c>
      <c r="G40" s="96">
        <f>SUM(G36:G39)</f>
        <v>5215693</v>
      </c>
      <c r="H40" s="96">
        <f t="shared" si="8"/>
        <v>10331533</v>
      </c>
      <c r="I40" s="19"/>
      <c r="J40" s="96">
        <f t="shared" si="8"/>
        <v>10965762</v>
      </c>
      <c r="K40" s="96">
        <f t="shared" si="8"/>
        <v>11072794</v>
      </c>
      <c r="L40" s="96">
        <f t="shared" si="8"/>
        <v>22038556</v>
      </c>
      <c r="M40" s="19"/>
      <c r="N40" s="96">
        <f t="shared" si="8"/>
        <v>28043</v>
      </c>
      <c r="O40" s="96">
        <f t="shared" si="8"/>
        <v>72373</v>
      </c>
      <c r="P40" s="96">
        <f t="shared" si="8"/>
        <v>100416</v>
      </c>
      <c r="Q40" s="19"/>
    </row>
    <row r="41" spans="1:17" ht="13.5" customHeight="1" x14ac:dyDescent="0.2">
      <c r="A41" s="100"/>
      <c r="B41" s="96"/>
      <c r="C41" s="96"/>
      <c r="D41" s="96"/>
      <c r="E41" s="19"/>
      <c r="F41" s="96"/>
      <c r="G41" s="96"/>
      <c r="H41" s="96"/>
      <c r="I41" s="19"/>
      <c r="J41" s="96"/>
      <c r="K41" s="96"/>
      <c r="L41" s="96"/>
      <c r="M41" s="19"/>
      <c r="N41" s="96"/>
      <c r="O41" s="96"/>
      <c r="P41" s="96"/>
      <c r="Q41" s="19"/>
    </row>
    <row r="42" spans="1:17" ht="11.25" customHeight="1" x14ac:dyDescent="0.2"/>
    <row r="43" spans="1:17" customFormat="1" ht="12" customHeight="1" x14ac:dyDescent="0.2">
      <c r="A43" s="1" t="s">
        <v>31</v>
      </c>
    </row>
    <row r="45" spans="1:17" ht="12.6" customHeight="1" x14ac:dyDescent="0.2">
      <c r="B45" s="24"/>
    </row>
  </sheetData>
  <mergeCells count="45">
    <mergeCell ref="N4:P5"/>
    <mergeCell ref="O6:O8"/>
    <mergeCell ref="P6:P8"/>
    <mergeCell ref="B6:B8"/>
    <mergeCell ref="C6:C8"/>
    <mergeCell ref="D6:D8"/>
    <mergeCell ref="F6:F8"/>
    <mergeCell ref="K6:K8"/>
    <mergeCell ref="L6:L8"/>
    <mergeCell ref="N6:N8"/>
    <mergeCell ref="G6:G8"/>
    <mergeCell ref="H6:H8"/>
    <mergeCell ref="J6:J8"/>
    <mergeCell ref="A4:A8"/>
    <mergeCell ref="B4:D5"/>
    <mergeCell ref="F4:H5"/>
    <mergeCell ref="J4:L5"/>
    <mergeCell ref="L36:L37"/>
    <mergeCell ref="N36:N37"/>
    <mergeCell ref="A36:A37"/>
    <mergeCell ref="B36:B37"/>
    <mergeCell ref="C36:C37"/>
    <mergeCell ref="D36:D37"/>
    <mergeCell ref="F36:F37"/>
    <mergeCell ref="F40:F41"/>
    <mergeCell ref="G36:G37"/>
    <mergeCell ref="H36:H37"/>
    <mergeCell ref="J36:J37"/>
    <mergeCell ref="K36:K37"/>
    <mergeCell ref="A1:Q1"/>
    <mergeCell ref="O40:O41"/>
    <mergeCell ref="P40:P41"/>
    <mergeCell ref="A2:Q2"/>
    <mergeCell ref="G40:G41"/>
    <mergeCell ref="H40:H41"/>
    <mergeCell ref="J40:J41"/>
    <mergeCell ref="K40:K41"/>
    <mergeCell ref="L40:L41"/>
    <mergeCell ref="N40:N41"/>
    <mergeCell ref="O36:O37"/>
    <mergeCell ref="P36:P37"/>
    <mergeCell ref="A40:A41"/>
    <mergeCell ref="B40:B41"/>
    <mergeCell ref="C40:C41"/>
    <mergeCell ref="D40:D41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sqref="A1:XFD1048576"/>
    </sheetView>
  </sheetViews>
  <sheetFormatPr defaultRowHeight="12.75" x14ac:dyDescent="0.2"/>
  <cols>
    <col min="1" max="1" width="19" style="34" customWidth="1"/>
    <col min="2" max="2" width="13.140625" style="34" customWidth="1"/>
    <col min="3" max="3" width="14" style="34" customWidth="1"/>
    <col min="4" max="4" width="15.42578125" style="34" customWidth="1"/>
    <col min="5" max="12" width="13.42578125" style="34" customWidth="1"/>
    <col min="13" max="13" width="9.140625" style="34"/>
    <col min="14" max="14" width="10" style="34" bestFit="1" customWidth="1"/>
    <col min="15" max="15" width="9.140625" style="34"/>
    <col min="16" max="16" width="12" style="34" customWidth="1"/>
    <col min="17" max="16384" width="9.140625" style="34"/>
  </cols>
  <sheetData>
    <row r="1" spans="1:16" s="51" customFormat="1" ht="13.15" customHeight="1" x14ac:dyDescent="0.2">
      <c r="A1" s="112" t="s">
        <v>79</v>
      </c>
      <c r="B1" s="112"/>
      <c r="C1" s="112"/>
      <c r="D1" s="112"/>
      <c r="E1" s="112"/>
      <c r="F1" s="112"/>
      <c r="G1" s="112"/>
      <c r="H1" s="112"/>
      <c r="I1" s="112"/>
      <c r="J1" s="113"/>
      <c r="K1" s="113"/>
      <c r="L1" s="113"/>
    </row>
    <row r="2" spans="1:16" s="51" customFormat="1" ht="13.15" customHeight="1" x14ac:dyDescent="0.2">
      <c r="A2" s="114" t="s">
        <v>80</v>
      </c>
      <c r="B2" s="114"/>
      <c r="C2" s="114"/>
      <c r="D2" s="114"/>
      <c r="E2" s="114"/>
      <c r="F2" s="114"/>
      <c r="G2" s="114"/>
      <c r="H2" s="114"/>
      <c r="I2" s="114"/>
      <c r="J2" s="115"/>
      <c r="K2" s="115"/>
      <c r="L2" s="115"/>
    </row>
    <row r="3" spans="1:16" s="51" customFormat="1" ht="13.15" customHeight="1" x14ac:dyDescent="0.2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6" ht="12" customHeight="1" x14ac:dyDescent="0.2">
      <c r="A4" s="35"/>
      <c r="B4" s="35"/>
      <c r="C4" s="35"/>
      <c r="D4" s="36"/>
      <c r="E4" s="36" t="s">
        <v>81</v>
      </c>
      <c r="L4" s="36"/>
      <c r="M4" s="36"/>
    </row>
    <row r="5" spans="1:16" ht="12" customHeight="1" x14ac:dyDescent="0.2">
      <c r="A5" s="107" t="s">
        <v>32</v>
      </c>
      <c r="B5" s="107" t="s">
        <v>55</v>
      </c>
      <c r="C5" s="107" t="s">
        <v>54</v>
      </c>
      <c r="D5" s="107" t="s">
        <v>49</v>
      </c>
      <c r="E5" s="107" t="s">
        <v>58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2" customHeight="1" x14ac:dyDescent="0.2">
      <c r="A6" s="108"/>
      <c r="B6" s="107"/>
      <c r="C6" s="107"/>
      <c r="D6" s="107"/>
      <c r="E6" s="107"/>
    </row>
    <row r="7" spans="1:16" ht="13.5" customHeight="1" x14ac:dyDescent="0.2">
      <c r="A7" s="64" t="s">
        <v>1</v>
      </c>
      <c r="B7" s="117">
        <v>183404733</v>
      </c>
      <c r="C7" s="117">
        <v>186670141</v>
      </c>
      <c r="D7" s="117">
        <v>180028049</v>
      </c>
      <c r="E7" s="117">
        <v>176127147</v>
      </c>
      <c r="F7" s="47"/>
      <c r="G7" s="118"/>
    </row>
    <row r="8" spans="1:16" ht="13.5" customHeight="1" x14ac:dyDescent="0.2">
      <c r="A8" s="64" t="s">
        <v>12</v>
      </c>
      <c r="B8" s="117">
        <v>7251900</v>
      </c>
      <c r="C8" s="117">
        <v>7680700</v>
      </c>
      <c r="D8" s="117">
        <v>8043262</v>
      </c>
      <c r="E8" s="117">
        <v>8381418</v>
      </c>
      <c r="F8" s="47"/>
      <c r="G8" s="118"/>
    </row>
    <row r="9" spans="1:16" ht="13.5" customHeight="1" x14ac:dyDescent="0.2">
      <c r="A9" s="64" t="s">
        <v>2</v>
      </c>
      <c r="B9" s="117">
        <v>28016132</v>
      </c>
      <c r="C9" s="117">
        <v>28340214</v>
      </c>
      <c r="D9" s="117">
        <v>28572912</v>
      </c>
      <c r="E9" s="117">
        <v>27818782</v>
      </c>
      <c r="F9" s="47"/>
      <c r="G9" s="118"/>
    </row>
    <row r="10" spans="1:16" ht="13.5" customHeight="1" x14ac:dyDescent="0.2">
      <c r="A10" s="39" t="s">
        <v>3</v>
      </c>
      <c r="B10" s="117">
        <v>6458048</v>
      </c>
      <c r="C10" s="117">
        <v>6277369</v>
      </c>
      <c r="D10" s="117">
        <v>5866958</v>
      </c>
      <c r="E10" s="117">
        <v>6105752</v>
      </c>
      <c r="F10" s="47"/>
      <c r="G10" s="118"/>
    </row>
    <row r="11" spans="1:16" ht="13.5" customHeight="1" x14ac:dyDescent="0.2">
      <c r="A11" s="64" t="s">
        <v>4</v>
      </c>
      <c r="B11" s="117">
        <v>8158376</v>
      </c>
      <c r="C11" s="117">
        <v>7152576</v>
      </c>
      <c r="D11" s="117">
        <v>6946480</v>
      </c>
      <c r="E11" s="117">
        <v>6735550</v>
      </c>
      <c r="F11" s="47"/>
      <c r="G11" s="118"/>
    </row>
    <row r="12" spans="1:16" ht="13.5" customHeight="1" x14ac:dyDescent="0.2">
      <c r="A12" s="64" t="s">
        <v>5</v>
      </c>
      <c r="B12" s="117">
        <v>152946</v>
      </c>
      <c r="C12" s="117">
        <v>139996</v>
      </c>
      <c r="D12" s="117">
        <v>172648</v>
      </c>
      <c r="E12" s="117">
        <v>181136</v>
      </c>
      <c r="F12" s="47"/>
      <c r="G12" s="118"/>
    </row>
    <row r="13" spans="1:16" ht="13.5" customHeight="1" x14ac:dyDescent="0.2">
      <c r="A13" s="67" t="s">
        <v>6</v>
      </c>
      <c r="B13" s="117">
        <v>1285832</v>
      </c>
      <c r="C13" s="48">
        <v>1379937</v>
      </c>
      <c r="D13" s="117">
        <v>1123065</v>
      </c>
      <c r="E13" s="117">
        <v>1483460</v>
      </c>
      <c r="F13" s="47"/>
      <c r="G13" s="118"/>
    </row>
    <row r="14" spans="1:16" ht="13.5" customHeight="1" x14ac:dyDescent="0.2">
      <c r="A14" s="64" t="s">
        <v>7</v>
      </c>
      <c r="B14" s="117">
        <v>214531</v>
      </c>
      <c r="C14" s="117">
        <v>198240</v>
      </c>
      <c r="D14" s="117">
        <v>340110</v>
      </c>
      <c r="E14" s="117">
        <v>249981</v>
      </c>
      <c r="F14" s="47"/>
      <c r="G14" s="118"/>
    </row>
    <row r="15" spans="1:16" ht="13.5" customHeight="1" x14ac:dyDescent="0.2">
      <c r="A15" s="64" t="s">
        <v>8</v>
      </c>
      <c r="B15" s="117">
        <v>74197</v>
      </c>
      <c r="C15" s="117">
        <v>71550</v>
      </c>
      <c r="D15" s="117">
        <v>94061</v>
      </c>
      <c r="E15" s="117">
        <v>77820</v>
      </c>
      <c r="F15" s="47"/>
      <c r="G15" s="118"/>
    </row>
    <row r="16" spans="1:16" ht="13.5" customHeight="1" x14ac:dyDescent="0.2">
      <c r="A16" s="64" t="s">
        <v>9</v>
      </c>
      <c r="B16" s="117">
        <v>53313</v>
      </c>
      <c r="C16" s="117">
        <v>89404</v>
      </c>
      <c r="D16" s="117">
        <v>109988</v>
      </c>
      <c r="E16" s="117">
        <v>75979</v>
      </c>
      <c r="F16" s="47"/>
      <c r="G16" s="118"/>
    </row>
    <row r="17" spans="1:7" ht="13.5" customHeight="1" x14ac:dyDescent="0.2">
      <c r="A17" s="64" t="s">
        <v>10</v>
      </c>
      <c r="B17" s="117">
        <v>73695</v>
      </c>
      <c r="C17" s="117">
        <v>81162</v>
      </c>
      <c r="D17" s="117">
        <v>137484</v>
      </c>
      <c r="E17" s="119">
        <v>96453</v>
      </c>
      <c r="F17" s="47"/>
      <c r="G17" s="118"/>
    </row>
    <row r="18" spans="1:7" ht="13.5" customHeight="1" x14ac:dyDescent="0.2">
      <c r="A18" s="39" t="s">
        <v>11</v>
      </c>
      <c r="B18" s="117">
        <v>0</v>
      </c>
      <c r="C18" s="117">
        <v>0</v>
      </c>
      <c r="D18" s="117">
        <v>0</v>
      </c>
      <c r="E18" s="119">
        <v>0</v>
      </c>
      <c r="F18" s="47"/>
      <c r="G18" s="118"/>
    </row>
    <row r="19" spans="1:7" ht="13.5" customHeight="1" x14ac:dyDescent="0.2">
      <c r="A19" s="39" t="s">
        <v>13</v>
      </c>
      <c r="B19" s="117">
        <v>4730</v>
      </c>
      <c r="C19" s="119">
        <v>4456</v>
      </c>
      <c r="D19" s="119">
        <v>8273</v>
      </c>
      <c r="E19" s="117">
        <v>3311</v>
      </c>
      <c r="F19" s="47"/>
      <c r="G19" s="118"/>
    </row>
    <row r="20" spans="1:7" ht="13.5" customHeight="1" x14ac:dyDescent="0.2">
      <c r="A20" s="64" t="s">
        <v>14</v>
      </c>
      <c r="B20" s="117">
        <v>0</v>
      </c>
      <c r="C20" s="117">
        <v>0</v>
      </c>
      <c r="D20" s="117">
        <v>0</v>
      </c>
      <c r="E20" s="117">
        <v>0</v>
      </c>
      <c r="F20" s="47"/>
      <c r="G20" s="118"/>
    </row>
    <row r="21" spans="1:7" ht="13.5" customHeight="1" x14ac:dyDescent="0.2">
      <c r="A21" s="64" t="s">
        <v>15</v>
      </c>
      <c r="B21" s="117">
        <v>0</v>
      </c>
      <c r="C21" s="117">
        <v>0</v>
      </c>
      <c r="D21" s="117">
        <v>0</v>
      </c>
      <c r="E21" s="117">
        <v>0</v>
      </c>
      <c r="F21" s="47"/>
      <c r="G21" s="118"/>
    </row>
    <row r="22" spans="1:7" ht="13.5" customHeight="1" x14ac:dyDescent="0.2">
      <c r="A22" s="64" t="s">
        <v>16</v>
      </c>
      <c r="B22" s="117">
        <v>0</v>
      </c>
      <c r="C22" s="117">
        <v>0</v>
      </c>
      <c r="D22" s="117">
        <v>0</v>
      </c>
      <c r="E22" s="117">
        <v>0</v>
      </c>
      <c r="F22" s="47"/>
      <c r="G22" s="118"/>
    </row>
    <row r="23" spans="1:7" ht="13.5" customHeight="1" x14ac:dyDescent="0.2">
      <c r="A23" s="64" t="s">
        <v>17</v>
      </c>
      <c r="B23" s="117">
        <v>1795836</v>
      </c>
      <c r="C23" s="117">
        <v>2018191</v>
      </c>
      <c r="D23" s="117">
        <v>2079158</v>
      </c>
      <c r="E23" s="117">
        <v>1616196</v>
      </c>
      <c r="F23" s="47"/>
      <c r="G23" s="118"/>
    </row>
    <row r="24" spans="1:7" ht="13.5" customHeight="1" x14ac:dyDescent="0.2">
      <c r="A24" s="64" t="s">
        <v>18</v>
      </c>
      <c r="B24" s="117">
        <v>43896</v>
      </c>
      <c r="C24" s="117">
        <v>40008</v>
      </c>
      <c r="D24" s="117">
        <v>38242</v>
      </c>
      <c r="E24" s="117">
        <v>35765</v>
      </c>
      <c r="F24" s="47"/>
      <c r="G24" s="118"/>
    </row>
    <row r="25" spans="1:7" ht="13.5" customHeight="1" x14ac:dyDescent="0.2">
      <c r="A25" s="64" t="s">
        <v>19</v>
      </c>
      <c r="B25" s="117">
        <v>701044</v>
      </c>
      <c r="C25" s="117">
        <v>743438</v>
      </c>
      <c r="D25" s="117">
        <v>848645</v>
      </c>
      <c r="E25" s="117">
        <v>849473</v>
      </c>
      <c r="F25" s="47"/>
      <c r="G25" s="118"/>
    </row>
    <row r="26" spans="1:7" ht="13.5" customHeight="1" x14ac:dyDescent="0.2">
      <c r="A26" s="64" t="s">
        <v>20</v>
      </c>
      <c r="B26" s="117">
        <v>1086881</v>
      </c>
      <c r="C26" s="117">
        <v>1026687</v>
      </c>
      <c r="D26" s="117">
        <v>882722</v>
      </c>
      <c r="E26" s="117">
        <v>913789</v>
      </c>
      <c r="F26" s="47"/>
      <c r="G26" s="118"/>
    </row>
    <row r="27" spans="1:7" ht="13.5" customHeight="1" x14ac:dyDescent="0.2">
      <c r="A27" s="64" t="s">
        <v>21</v>
      </c>
      <c r="B27" s="117">
        <v>548263</v>
      </c>
      <c r="C27" s="117">
        <v>612473</v>
      </c>
      <c r="D27" s="117">
        <v>570050</v>
      </c>
      <c r="E27" s="117">
        <v>647116</v>
      </c>
      <c r="F27" s="47"/>
      <c r="G27" s="118"/>
    </row>
    <row r="28" spans="1:7" ht="13.5" customHeight="1" x14ac:dyDescent="0.2">
      <c r="A28" s="64" t="s">
        <v>22</v>
      </c>
      <c r="B28" s="117">
        <v>1797829.4</v>
      </c>
      <c r="C28" s="117">
        <v>1649519.6</v>
      </c>
      <c r="D28" s="117">
        <v>1840985</v>
      </c>
      <c r="E28" s="117">
        <v>2004069</v>
      </c>
      <c r="F28" s="47"/>
      <c r="G28" s="118"/>
    </row>
    <row r="29" spans="1:7" ht="13.5" customHeight="1" x14ac:dyDescent="0.2">
      <c r="A29" s="64" t="s">
        <v>23</v>
      </c>
      <c r="B29" s="117">
        <v>331784</v>
      </c>
      <c r="C29" s="117">
        <v>419958</v>
      </c>
      <c r="D29" s="117">
        <v>275815</v>
      </c>
      <c r="E29" s="117">
        <v>272528</v>
      </c>
      <c r="F29" s="47"/>
      <c r="G29" s="118"/>
    </row>
    <row r="30" spans="1:7" ht="13.5" customHeight="1" x14ac:dyDescent="0.2">
      <c r="A30" s="64" t="s">
        <v>24</v>
      </c>
      <c r="B30" s="117">
        <v>36403</v>
      </c>
      <c r="C30" s="117">
        <v>47543</v>
      </c>
      <c r="D30" s="117">
        <v>77289</v>
      </c>
      <c r="E30" s="117">
        <v>70373</v>
      </c>
      <c r="F30" s="47"/>
      <c r="G30" s="118"/>
    </row>
    <row r="31" spans="1:7" ht="13.5" customHeight="1" x14ac:dyDescent="0.2">
      <c r="A31" s="64" t="s">
        <v>25</v>
      </c>
      <c r="B31" s="117">
        <v>130399</v>
      </c>
      <c r="C31" s="117">
        <v>112854</v>
      </c>
      <c r="D31" s="117">
        <v>156980</v>
      </c>
      <c r="E31" s="117">
        <v>165046</v>
      </c>
      <c r="F31" s="47"/>
      <c r="G31" s="118"/>
    </row>
    <row r="32" spans="1:7" ht="13.5" customHeight="1" x14ac:dyDescent="0.2">
      <c r="A32" s="64" t="s">
        <v>26</v>
      </c>
      <c r="B32" s="117">
        <v>0</v>
      </c>
      <c r="C32" s="117">
        <v>0</v>
      </c>
      <c r="D32" s="117">
        <v>0</v>
      </c>
      <c r="E32" s="117">
        <v>0</v>
      </c>
      <c r="F32" s="47"/>
      <c r="G32" s="118"/>
    </row>
    <row r="33" spans="1:18" ht="13.5" customHeight="1" x14ac:dyDescent="0.2">
      <c r="A33" s="64" t="s">
        <v>27</v>
      </c>
      <c r="B33" s="117">
        <v>168178</v>
      </c>
      <c r="C33" s="117">
        <v>129380</v>
      </c>
      <c r="D33" s="117">
        <v>106896</v>
      </c>
      <c r="E33" s="117">
        <v>113226</v>
      </c>
      <c r="F33" s="47"/>
      <c r="G33" s="118"/>
    </row>
    <row r="34" spans="1:18" ht="13.5" customHeight="1" x14ac:dyDescent="0.2">
      <c r="A34" s="84" t="s">
        <v>34</v>
      </c>
      <c r="B34" s="80">
        <f>SUM(B7:B9)+SUM(B12:B21)</f>
        <v>220532009</v>
      </c>
      <c r="C34" s="80">
        <f>SUM(C7:C9)+SUM(C12:C22)</f>
        <v>224655800</v>
      </c>
      <c r="D34" s="80">
        <f>SUM(D7:D9)+SUM(D12:D22)</f>
        <v>218629852</v>
      </c>
      <c r="E34" s="80">
        <f>SUM(E7:E9)+SUM(E12:E22)</f>
        <v>214495487</v>
      </c>
    </row>
    <row r="35" spans="1:18" ht="13.5" customHeight="1" x14ac:dyDescent="0.2">
      <c r="A35" s="83"/>
      <c r="B35" s="79"/>
      <c r="C35" s="79"/>
      <c r="D35" s="79"/>
      <c r="E35" s="79"/>
    </row>
    <row r="36" spans="1:18" ht="13.5" customHeight="1" x14ac:dyDescent="0.2">
      <c r="A36" s="64" t="s">
        <v>29</v>
      </c>
      <c r="B36" s="45">
        <f>B10+SUM(B23:B26)+B32</f>
        <v>10085705</v>
      </c>
      <c r="C36" s="45">
        <f>C10+SUM(C23:C26)+C32</f>
        <v>10105693</v>
      </c>
      <c r="D36" s="45">
        <f>D10+SUM(D23:D26)+D32</f>
        <v>9715725</v>
      </c>
      <c r="E36" s="45">
        <f>E10+SUM(E23:E26)+E32</f>
        <v>9520975</v>
      </c>
    </row>
    <row r="37" spans="1:18" ht="13.5" customHeight="1" x14ac:dyDescent="0.2">
      <c r="A37" s="64" t="s">
        <v>30</v>
      </c>
      <c r="B37" s="45">
        <f>B11+SUM(B27:B31)+B33</f>
        <v>11171232.4</v>
      </c>
      <c r="C37" s="45">
        <f>C11+SUM(C27:C31)+C33</f>
        <v>10124303.6</v>
      </c>
      <c r="D37" s="45">
        <f>D11+SUM(D27:D31)+D33</f>
        <v>9974495</v>
      </c>
      <c r="E37" s="45">
        <f>E11+SUM(E27:E31)+E33</f>
        <v>10007908</v>
      </c>
    </row>
    <row r="38" spans="1:18" ht="13.5" customHeight="1" x14ac:dyDescent="0.2">
      <c r="A38" s="83" t="s">
        <v>33</v>
      </c>
      <c r="B38" s="79">
        <f t="shared" ref="B38" si="0">SUM(B34:B37)</f>
        <v>241788946.40000001</v>
      </c>
      <c r="C38" s="79">
        <f>SUM(C34:C37)</f>
        <v>244885796.59999999</v>
      </c>
      <c r="D38" s="79">
        <f>SUM(D34:D37)</f>
        <v>238320072</v>
      </c>
      <c r="E38" s="79">
        <f>SUM(E34:E37)</f>
        <v>234024370</v>
      </c>
    </row>
    <row r="39" spans="1:18" ht="12" customHeight="1" x14ac:dyDescent="0.2">
      <c r="A39" s="83"/>
      <c r="B39" s="79"/>
      <c r="C39" s="79"/>
      <c r="D39" s="79"/>
      <c r="E39" s="79"/>
      <c r="P39" s="40"/>
      <c r="Q39" s="40"/>
      <c r="R39" s="40"/>
    </row>
    <row r="40" spans="1:18" ht="12" customHeight="1" x14ac:dyDescent="0.2">
      <c r="A40" s="35"/>
      <c r="N40" s="40"/>
      <c r="O40" s="40"/>
      <c r="P40" s="40"/>
    </row>
    <row r="41" spans="1:18" ht="12" customHeight="1" x14ac:dyDescent="0.2">
      <c r="A41" s="35" t="s">
        <v>31</v>
      </c>
    </row>
    <row r="42" spans="1:18" ht="12" customHeight="1" x14ac:dyDescent="0.2">
      <c r="E42" s="120"/>
    </row>
    <row r="43" spans="1:18" ht="12" customHeight="1" x14ac:dyDescent="0.2">
      <c r="M43" s="37"/>
    </row>
    <row r="44" spans="1:18" ht="12" customHeight="1" x14ac:dyDescent="0.2">
      <c r="M44" s="37"/>
    </row>
    <row r="45" spans="1:18" ht="12" customHeight="1" x14ac:dyDescent="0.2">
      <c r="M45" s="37"/>
    </row>
    <row r="46" spans="1:18" ht="12" customHeight="1" x14ac:dyDescent="0.2">
      <c r="M46" s="37"/>
    </row>
    <row r="47" spans="1:18" ht="12" customHeight="1" x14ac:dyDescent="0.2">
      <c r="M47" s="37"/>
    </row>
    <row r="48" spans="1:18" ht="12" customHeight="1" x14ac:dyDescent="0.2">
      <c r="M48" s="37"/>
    </row>
    <row r="49" spans="13:13" ht="12" customHeight="1" x14ac:dyDescent="0.2">
      <c r="M49" s="37"/>
    </row>
    <row r="50" spans="13:13" ht="12" customHeight="1" x14ac:dyDescent="0.2">
      <c r="M50" s="37"/>
    </row>
  </sheetData>
  <mergeCells count="17">
    <mergeCell ref="A34:A35"/>
    <mergeCell ref="B34:B35"/>
    <mergeCell ref="C34:C35"/>
    <mergeCell ref="D34:D35"/>
    <mergeCell ref="E34:E35"/>
    <mergeCell ref="A38:A39"/>
    <mergeCell ref="B38:B39"/>
    <mergeCell ref="C38:C39"/>
    <mergeCell ref="D38:D39"/>
    <mergeCell ref="E38:E39"/>
    <mergeCell ref="A1:I1"/>
    <mergeCell ref="A2:I2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workbookViewId="0">
      <selection activeCell="H24" sqref="H24"/>
    </sheetView>
  </sheetViews>
  <sheetFormatPr defaultRowHeight="12.75" x14ac:dyDescent="0.2"/>
  <cols>
    <col min="1" max="1" width="18.7109375" style="51" customWidth="1"/>
    <col min="2" max="2" width="10.42578125" style="51" customWidth="1"/>
    <col min="3" max="3" width="10.140625" style="51" customWidth="1"/>
    <col min="4" max="4" width="10.28515625" style="51" customWidth="1"/>
    <col min="5" max="5" width="1.28515625" style="51" customWidth="1"/>
    <col min="6" max="7" width="10.7109375" style="51" customWidth="1"/>
    <col min="8" max="8" width="11.85546875" style="51" customWidth="1"/>
    <col min="9" max="9" width="1.28515625" style="51" customWidth="1"/>
    <col min="10" max="10" width="10.42578125" style="51" customWidth="1"/>
    <col min="11" max="11" width="10.5703125" style="51" customWidth="1"/>
    <col min="12" max="12" width="11" style="51" customWidth="1"/>
    <col min="13" max="13" width="1.28515625" style="51" customWidth="1"/>
    <col min="14" max="14" width="9.7109375" style="51" customWidth="1"/>
    <col min="15" max="15" width="10.7109375" style="51" customWidth="1"/>
    <col min="16" max="16" width="12.42578125" style="51" customWidth="1"/>
    <col min="17" max="17" width="0.85546875" style="51" customWidth="1"/>
    <col min="18" max="18" width="15.5703125" style="51" customWidth="1"/>
    <col min="19" max="19" width="9.140625" style="121"/>
    <col min="20" max="22" width="9.28515625" style="121" bestFit="1" customWidth="1"/>
    <col min="23" max="23" width="9.140625" style="121"/>
    <col min="24" max="25" width="9.28515625" style="121" bestFit="1" customWidth="1"/>
    <col min="26" max="26" width="9.5703125" style="121" bestFit="1" customWidth="1"/>
    <col min="27" max="27" width="9.140625" style="121"/>
    <col min="28" max="29" width="9.5703125" style="121" bestFit="1" customWidth="1"/>
    <col min="30" max="30" width="9.28515625" style="121" bestFit="1" customWidth="1"/>
    <col min="31" max="31" width="9.140625" style="121"/>
    <col min="32" max="34" width="9.28515625" style="121" bestFit="1" customWidth="1"/>
    <col min="35" max="35" width="9.140625" style="121"/>
    <col min="36" max="16384" width="9.140625" style="51"/>
  </cols>
  <sheetData>
    <row r="1" spans="1:34" s="51" customFormat="1" x14ac:dyDescent="0.2">
      <c r="A1" s="92" t="s">
        <v>88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s="51" customFormat="1" x14ac:dyDescent="0.2">
      <c r="A2" s="93" t="s">
        <v>89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s="51" customFormat="1" ht="12.6" customHeight="1" x14ac:dyDescent="0.2">
      <c r="P3" s="122" t="s">
        <v>81</v>
      </c>
      <c r="Q3" s="122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</row>
    <row r="4" spans="1:34" s="51" customFormat="1" ht="12.6" customHeight="1" x14ac:dyDescent="0.2">
      <c r="A4" s="90" t="s">
        <v>0</v>
      </c>
      <c r="B4" s="90" t="s">
        <v>35</v>
      </c>
      <c r="C4" s="94"/>
      <c r="D4" s="94"/>
      <c r="E4" s="66"/>
      <c r="F4" s="90" t="s">
        <v>36</v>
      </c>
      <c r="G4" s="94"/>
      <c r="H4" s="94"/>
      <c r="I4" s="66"/>
      <c r="J4" s="90" t="s">
        <v>37</v>
      </c>
      <c r="K4" s="94"/>
      <c r="L4" s="94"/>
      <c r="M4" s="66"/>
      <c r="N4" s="90" t="s">
        <v>38</v>
      </c>
      <c r="O4" s="90"/>
      <c r="P4" s="90"/>
      <c r="Q4" s="65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s="51" customFormat="1" ht="12.6" customHeight="1" x14ac:dyDescent="0.2">
      <c r="A5" s="90"/>
      <c r="B5" s="94"/>
      <c r="C5" s="94"/>
      <c r="D5" s="94"/>
      <c r="E5" s="66"/>
      <c r="F5" s="94"/>
      <c r="G5" s="94"/>
      <c r="H5" s="94"/>
      <c r="I5" s="66"/>
      <c r="J5" s="94"/>
      <c r="K5" s="94"/>
      <c r="L5" s="94"/>
      <c r="M5" s="66"/>
      <c r="N5" s="90"/>
      <c r="O5" s="90"/>
      <c r="P5" s="90"/>
      <c r="Q5" s="65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s="51" customFormat="1" ht="12.6" customHeight="1" x14ac:dyDescent="0.2">
      <c r="A6" s="90"/>
      <c r="B6" s="89" t="s">
        <v>84</v>
      </c>
      <c r="C6" s="89" t="s">
        <v>85</v>
      </c>
      <c r="D6" s="89" t="s">
        <v>41</v>
      </c>
      <c r="E6" s="65"/>
      <c r="F6" s="89" t="s">
        <v>84</v>
      </c>
      <c r="G6" s="89" t="s">
        <v>85</v>
      </c>
      <c r="H6" s="89" t="s">
        <v>41</v>
      </c>
      <c r="I6" s="65"/>
      <c r="J6" s="89" t="s">
        <v>84</v>
      </c>
      <c r="K6" s="89" t="s">
        <v>85</v>
      </c>
      <c r="L6" s="89" t="s">
        <v>41</v>
      </c>
      <c r="M6" s="65"/>
      <c r="N6" s="89" t="s">
        <v>86</v>
      </c>
      <c r="O6" s="89" t="s">
        <v>87</v>
      </c>
      <c r="P6" s="89" t="s">
        <v>41</v>
      </c>
      <c r="Q6" s="65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51" customFormat="1" ht="12.6" customHeight="1" x14ac:dyDescent="0.2">
      <c r="A7" s="90"/>
      <c r="B7" s="90"/>
      <c r="C7" s="90"/>
      <c r="D7" s="90"/>
      <c r="E7" s="65"/>
      <c r="F7" s="90"/>
      <c r="G7" s="90"/>
      <c r="H7" s="90"/>
      <c r="I7" s="65"/>
      <c r="J7" s="90"/>
      <c r="K7" s="90"/>
      <c r="L7" s="90"/>
      <c r="M7" s="65"/>
      <c r="N7" s="90"/>
      <c r="O7" s="90"/>
      <c r="P7" s="90"/>
      <c r="Q7" s="65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51" customFormat="1" ht="12.6" customHeight="1" x14ac:dyDescent="0.2">
      <c r="A8" s="90"/>
      <c r="B8" s="90"/>
      <c r="C8" s="90"/>
      <c r="D8" s="90"/>
      <c r="E8" s="65"/>
      <c r="F8" s="90"/>
      <c r="G8" s="90"/>
      <c r="H8" s="90"/>
      <c r="I8" s="65"/>
      <c r="J8" s="90"/>
      <c r="K8" s="90"/>
      <c r="L8" s="90"/>
      <c r="M8" s="65"/>
      <c r="N8" s="90"/>
      <c r="O8" s="90"/>
      <c r="P8" s="90"/>
      <c r="Q8" s="65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51" customFormat="1" ht="13.5" customHeight="1" x14ac:dyDescent="0.3">
      <c r="A9" s="67" t="s">
        <v>1</v>
      </c>
      <c r="B9" s="76">
        <v>7404324</v>
      </c>
      <c r="C9" s="76">
        <v>14272425</v>
      </c>
      <c r="D9" s="76">
        <f>C9+B9</f>
        <v>21676749</v>
      </c>
      <c r="E9" s="76"/>
      <c r="F9" s="76">
        <v>82195554</v>
      </c>
      <c r="G9" s="76">
        <v>79532430</v>
      </c>
      <c r="H9" s="76">
        <f>G9+F9</f>
        <v>161727984</v>
      </c>
      <c r="I9" s="76"/>
      <c r="J9" s="123">
        <v>89599878</v>
      </c>
      <c r="K9" s="124">
        <v>93804855</v>
      </c>
      <c r="L9" s="123">
        <f>K9+J9</f>
        <v>183404733</v>
      </c>
      <c r="M9" s="54"/>
      <c r="N9" s="52">
        <v>0</v>
      </c>
      <c r="O9" s="52">
        <v>0</v>
      </c>
      <c r="P9" s="52">
        <v>0</v>
      </c>
      <c r="Q9" s="52"/>
      <c r="R9" s="125"/>
      <c r="S9" s="126"/>
      <c r="T9" s="126"/>
      <c r="U9" s="127"/>
      <c r="V9" s="121"/>
      <c r="W9" s="121"/>
      <c r="X9" s="121"/>
      <c r="Y9" s="121"/>
      <c r="Z9" s="121"/>
      <c r="AA9" s="121"/>
      <c r="AB9" s="128"/>
      <c r="AC9" s="128"/>
      <c r="AD9" s="129"/>
      <c r="AE9" s="121"/>
      <c r="AF9" s="121"/>
      <c r="AG9" s="121"/>
      <c r="AH9" s="121"/>
    </row>
    <row r="10" spans="1:34" s="51" customFormat="1" ht="13.5" customHeight="1" x14ac:dyDescent="0.3">
      <c r="A10" s="67" t="s">
        <v>2</v>
      </c>
      <c r="B10" s="76">
        <v>1118301</v>
      </c>
      <c r="C10" s="76">
        <v>1839785</v>
      </c>
      <c r="D10" s="76">
        <f t="shared" ref="D10:D35" si="0">C10+B10</f>
        <v>2958086</v>
      </c>
      <c r="E10" s="76"/>
      <c r="F10" s="76">
        <v>12734923</v>
      </c>
      <c r="G10" s="76">
        <v>12323123</v>
      </c>
      <c r="H10" s="76">
        <f t="shared" ref="H10:H35" si="1">G10+F10</f>
        <v>25058046</v>
      </c>
      <c r="I10" s="76"/>
      <c r="J10" s="123">
        <v>13853224</v>
      </c>
      <c r="K10" s="124">
        <v>14162908</v>
      </c>
      <c r="L10" s="123">
        <f t="shared" ref="L10:L35" si="2">K10+J10</f>
        <v>28016132</v>
      </c>
      <c r="M10" s="54"/>
      <c r="N10" s="52">
        <v>986265</v>
      </c>
      <c r="O10" s="130">
        <v>3782591</v>
      </c>
      <c r="P10" s="52">
        <f>O10+N10</f>
        <v>4768856</v>
      </c>
      <c r="Q10" s="52"/>
      <c r="R10" s="125"/>
      <c r="S10" s="131"/>
      <c r="T10" s="131"/>
      <c r="U10" s="132"/>
      <c r="V10" s="121"/>
      <c r="W10" s="121"/>
      <c r="X10" s="121"/>
      <c r="Y10" s="121"/>
      <c r="Z10" s="121"/>
      <c r="AA10" s="121"/>
      <c r="AB10" s="128"/>
      <c r="AC10" s="128"/>
      <c r="AD10" s="129"/>
      <c r="AE10" s="121"/>
      <c r="AF10" s="128"/>
      <c r="AG10" s="128"/>
      <c r="AH10" s="128"/>
    </row>
    <row r="11" spans="1:34" s="51" customFormat="1" ht="13.5" customHeight="1" x14ac:dyDescent="0.3">
      <c r="A11" s="67" t="s">
        <v>3</v>
      </c>
      <c r="B11" s="76">
        <v>3495607</v>
      </c>
      <c r="C11" s="76">
        <v>2484218</v>
      </c>
      <c r="D11" s="76">
        <f t="shared" si="0"/>
        <v>5979825</v>
      </c>
      <c r="E11" s="76"/>
      <c r="F11" s="76">
        <v>133077</v>
      </c>
      <c r="G11" s="76">
        <v>345146</v>
      </c>
      <c r="H11" s="76">
        <f t="shared" si="1"/>
        <v>478223</v>
      </c>
      <c r="I11" s="76"/>
      <c r="J11" s="123">
        <v>3628684</v>
      </c>
      <c r="K11" s="124">
        <v>2829364</v>
      </c>
      <c r="L11" s="123">
        <f t="shared" si="2"/>
        <v>6458048</v>
      </c>
      <c r="M11" s="54"/>
      <c r="N11" s="52">
        <v>10819</v>
      </c>
      <c r="O11" s="52">
        <v>21681</v>
      </c>
      <c r="P11" s="52">
        <f t="shared" ref="P11:P13" si="3">O11+N11</f>
        <v>32500</v>
      </c>
      <c r="Q11" s="52"/>
      <c r="R11" s="125"/>
      <c r="S11" s="131"/>
      <c r="T11" s="131"/>
      <c r="U11" s="132"/>
      <c r="V11" s="121"/>
      <c r="W11" s="121"/>
      <c r="X11" s="121"/>
      <c r="Y11" s="121"/>
      <c r="Z11" s="121"/>
      <c r="AA11" s="121"/>
      <c r="AB11" s="128"/>
      <c r="AC11" s="128"/>
      <c r="AD11" s="129"/>
      <c r="AE11" s="121"/>
      <c r="AF11" s="128"/>
      <c r="AG11" s="128"/>
      <c r="AH11" s="128"/>
    </row>
    <row r="12" spans="1:34" s="51" customFormat="1" ht="13.5" customHeight="1" x14ac:dyDescent="0.3">
      <c r="A12" s="67" t="s">
        <v>4</v>
      </c>
      <c r="B12" s="76">
        <v>5005608</v>
      </c>
      <c r="C12" s="76">
        <v>2704984</v>
      </c>
      <c r="D12" s="76">
        <f t="shared" si="0"/>
        <v>7710592</v>
      </c>
      <c r="E12" s="76"/>
      <c r="F12" s="76">
        <v>81492</v>
      </c>
      <c r="G12" s="76">
        <v>366292</v>
      </c>
      <c r="H12" s="76">
        <f t="shared" si="1"/>
        <v>447784</v>
      </c>
      <c r="I12" s="76"/>
      <c r="J12" s="123">
        <v>5087100</v>
      </c>
      <c r="K12" s="124">
        <v>3071276</v>
      </c>
      <c r="L12" s="123">
        <f t="shared" si="2"/>
        <v>8158376</v>
      </c>
      <c r="M12" s="54"/>
      <c r="N12" s="130">
        <v>35588</v>
      </c>
      <c r="O12" s="130">
        <v>1041</v>
      </c>
      <c r="P12" s="52">
        <f t="shared" si="3"/>
        <v>36629</v>
      </c>
      <c r="Q12" s="52"/>
      <c r="R12" s="125"/>
      <c r="S12" s="131"/>
      <c r="T12" s="131"/>
      <c r="U12" s="132"/>
      <c r="V12" s="121"/>
      <c r="W12" s="121"/>
      <c r="X12" s="121"/>
      <c r="Y12" s="121"/>
      <c r="Z12" s="121"/>
      <c r="AA12" s="121"/>
      <c r="AB12" s="128"/>
      <c r="AC12" s="128"/>
      <c r="AD12" s="129"/>
      <c r="AE12" s="121"/>
      <c r="AF12" s="128"/>
      <c r="AG12" s="128"/>
      <c r="AH12" s="128"/>
    </row>
    <row r="13" spans="1:34" s="51" customFormat="1" ht="13.5" customHeight="1" x14ac:dyDescent="0.3">
      <c r="A13" s="67" t="s">
        <v>5</v>
      </c>
      <c r="B13" s="76">
        <v>122384</v>
      </c>
      <c r="C13" s="76">
        <v>20639</v>
      </c>
      <c r="D13" s="76">
        <f t="shared" si="0"/>
        <v>143023</v>
      </c>
      <c r="E13" s="76"/>
      <c r="F13" s="76">
        <v>9923</v>
      </c>
      <c r="G13" s="76">
        <v>0</v>
      </c>
      <c r="H13" s="76">
        <f t="shared" si="1"/>
        <v>9923</v>
      </c>
      <c r="I13" s="76"/>
      <c r="J13" s="123">
        <v>132307</v>
      </c>
      <c r="K13" s="124">
        <v>20639</v>
      </c>
      <c r="L13" s="123">
        <f t="shared" si="2"/>
        <v>152946</v>
      </c>
      <c r="M13" s="54"/>
      <c r="N13" s="52">
        <v>0</v>
      </c>
      <c r="O13" s="52">
        <v>0</v>
      </c>
      <c r="P13" s="52">
        <f t="shared" si="3"/>
        <v>0</v>
      </c>
      <c r="Q13" s="52"/>
      <c r="R13" s="125"/>
      <c r="S13" s="131"/>
      <c r="T13" s="126"/>
      <c r="U13" s="132"/>
      <c r="V13" s="121"/>
      <c r="W13" s="121"/>
      <c r="X13" s="121"/>
      <c r="Y13" s="121"/>
      <c r="Z13" s="121"/>
      <c r="AA13" s="121"/>
      <c r="AB13" s="128"/>
      <c r="AC13" s="128"/>
      <c r="AD13" s="129"/>
      <c r="AE13" s="121"/>
      <c r="AF13" s="121"/>
      <c r="AG13" s="121"/>
      <c r="AH13" s="121"/>
    </row>
    <row r="14" spans="1:34" s="51" customFormat="1" ht="13.5" customHeight="1" x14ac:dyDescent="0.3">
      <c r="A14" s="67" t="s">
        <v>6</v>
      </c>
      <c r="B14" s="76">
        <v>629488</v>
      </c>
      <c r="C14" s="76">
        <v>423395</v>
      </c>
      <c r="D14" s="76">
        <f t="shared" si="0"/>
        <v>1052883</v>
      </c>
      <c r="E14" s="76"/>
      <c r="F14" s="76">
        <v>39478</v>
      </c>
      <c r="G14" s="76">
        <v>193471</v>
      </c>
      <c r="H14" s="76">
        <f t="shared" si="1"/>
        <v>232949</v>
      </c>
      <c r="I14" s="76"/>
      <c r="J14" s="123">
        <f>B14+F14</f>
        <v>668966</v>
      </c>
      <c r="K14" s="124">
        <f>G14+C14</f>
        <v>616866</v>
      </c>
      <c r="L14" s="123">
        <f>K14+J14</f>
        <v>1285832</v>
      </c>
      <c r="M14" s="54"/>
      <c r="N14" s="52">
        <v>0</v>
      </c>
      <c r="O14" s="52">
        <v>0</v>
      </c>
      <c r="P14" s="52">
        <v>0</v>
      </c>
      <c r="Q14" s="52"/>
      <c r="R14" s="125"/>
      <c r="S14" s="131"/>
      <c r="T14" s="126"/>
      <c r="U14" s="132"/>
      <c r="V14" s="121"/>
      <c r="W14" s="121"/>
      <c r="X14" s="121"/>
      <c r="Y14" s="121"/>
      <c r="Z14" s="121"/>
      <c r="AA14" s="121"/>
      <c r="AB14" s="128"/>
      <c r="AC14" s="128"/>
      <c r="AD14" s="129"/>
      <c r="AE14" s="121"/>
      <c r="AF14" s="121"/>
      <c r="AG14" s="121"/>
      <c r="AH14" s="121"/>
    </row>
    <row r="15" spans="1:34" s="51" customFormat="1" ht="13.5" customHeight="1" x14ac:dyDescent="0.3">
      <c r="A15" s="67" t="s">
        <v>7</v>
      </c>
      <c r="B15" s="76">
        <v>152175</v>
      </c>
      <c r="C15" s="76">
        <v>62356</v>
      </c>
      <c r="D15" s="76">
        <f t="shared" si="0"/>
        <v>214531</v>
      </c>
      <c r="E15" s="76"/>
      <c r="F15" s="76">
        <v>0</v>
      </c>
      <c r="G15" s="76">
        <v>0</v>
      </c>
      <c r="H15" s="76">
        <f t="shared" si="1"/>
        <v>0</v>
      </c>
      <c r="I15" s="76"/>
      <c r="J15" s="123">
        <v>152175</v>
      </c>
      <c r="K15" s="124">
        <v>62356</v>
      </c>
      <c r="L15" s="123">
        <f t="shared" si="2"/>
        <v>214531</v>
      </c>
      <c r="M15" s="133"/>
      <c r="N15" s="52">
        <v>0</v>
      </c>
      <c r="O15" s="52">
        <v>0</v>
      </c>
      <c r="P15" s="52">
        <f>O15+N15</f>
        <v>0</v>
      </c>
      <c r="Q15" s="52"/>
      <c r="R15" s="125"/>
      <c r="S15" s="131"/>
      <c r="T15" s="126"/>
      <c r="U15" s="132"/>
      <c r="V15" s="121"/>
      <c r="W15" s="121"/>
      <c r="X15" s="121"/>
      <c r="Y15" s="121"/>
      <c r="Z15" s="121"/>
      <c r="AA15" s="121"/>
      <c r="AB15" s="128"/>
      <c r="AC15" s="128"/>
      <c r="AD15" s="129"/>
      <c r="AE15" s="121"/>
      <c r="AF15" s="121"/>
      <c r="AG15" s="121"/>
      <c r="AH15" s="121"/>
    </row>
    <row r="16" spans="1:34" s="51" customFormat="1" ht="13.5" customHeight="1" x14ac:dyDescent="0.3">
      <c r="A16" s="67" t="s">
        <v>8</v>
      </c>
      <c r="B16" s="76">
        <v>6771</v>
      </c>
      <c r="C16" s="76">
        <v>6670</v>
      </c>
      <c r="D16" s="76">
        <f t="shared" si="0"/>
        <v>13441</v>
      </c>
      <c r="E16" s="76"/>
      <c r="F16" s="76">
        <v>29192</v>
      </c>
      <c r="G16" s="76">
        <v>31564</v>
      </c>
      <c r="H16" s="76">
        <f t="shared" si="1"/>
        <v>60756</v>
      </c>
      <c r="I16" s="76"/>
      <c r="J16" s="123">
        <v>35963</v>
      </c>
      <c r="K16" s="124">
        <v>38234</v>
      </c>
      <c r="L16" s="123">
        <f t="shared" si="2"/>
        <v>74197</v>
      </c>
      <c r="M16" s="133"/>
      <c r="N16" s="76">
        <v>0</v>
      </c>
      <c r="O16" s="52">
        <v>0</v>
      </c>
      <c r="P16" s="52">
        <f t="shared" ref="P16:P34" si="4">O16+N16</f>
        <v>0</v>
      </c>
      <c r="Q16" s="52"/>
      <c r="R16" s="125"/>
      <c r="S16" s="131"/>
      <c r="T16" s="131"/>
      <c r="U16" s="132"/>
      <c r="V16" s="121"/>
      <c r="W16" s="121"/>
      <c r="X16" s="121"/>
      <c r="Y16" s="121"/>
      <c r="Z16" s="121"/>
      <c r="AA16" s="121"/>
      <c r="AB16" s="128"/>
      <c r="AC16" s="128"/>
      <c r="AD16" s="129"/>
      <c r="AE16" s="121"/>
      <c r="AF16" s="121"/>
      <c r="AG16" s="121"/>
      <c r="AH16" s="121"/>
    </row>
    <row r="17" spans="1:34" s="51" customFormat="1" ht="13.5" customHeight="1" x14ac:dyDescent="0.3">
      <c r="A17" s="67" t="s">
        <v>9</v>
      </c>
      <c r="B17" s="76">
        <v>35478</v>
      </c>
      <c r="C17" s="76">
        <v>17835</v>
      </c>
      <c r="D17" s="76">
        <f t="shared" si="0"/>
        <v>53313</v>
      </c>
      <c r="E17" s="76"/>
      <c r="F17" s="76">
        <v>0</v>
      </c>
      <c r="G17" s="76">
        <v>0</v>
      </c>
      <c r="H17" s="76">
        <f t="shared" si="1"/>
        <v>0</v>
      </c>
      <c r="I17" s="76"/>
      <c r="J17" s="123">
        <v>35478</v>
      </c>
      <c r="K17" s="124">
        <v>17835</v>
      </c>
      <c r="L17" s="123">
        <f t="shared" si="2"/>
        <v>53313</v>
      </c>
      <c r="M17" s="133"/>
      <c r="N17" s="52">
        <v>0</v>
      </c>
      <c r="O17" s="52">
        <v>0</v>
      </c>
      <c r="P17" s="52">
        <f t="shared" si="4"/>
        <v>0</v>
      </c>
      <c r="Q17" s="52"/>
      <c r="R17" s="125"/>
      <c r="S17" s="126"/>
      <c r="T17" s="126"/>
      <c r="U17" s="132"/>
      <c r="V17" s="121"/>
      <c r="W17" s="121"/>
      <c r="X17" s="121"/>
      <c r="Y17" s="121"/>
      <c r="Z17" s="121"/>
      <c r="AA17" s="121"/>
      <c r="AB17" s="128"/>
      <c r="AC17" s="128"/>
      <c r="AD17" s="129"/>
      <c r="AE17" s="121"/>
      <c r="AF17" s="121"/>
      <c r="AG17" s="121"/>
      <c r="AH17" s="121"/>
    </row>
    <row r="18" spans="1:34" s="51" customFormat="1" ht="13.5" customHeight="1" x14ac:dyDescent="0.3">
      <c r="A18" s="67" t="s">
        <v>10</v>
      </c>
      <c r="B18" s="76">
        <v>29829</v>
      </c>
      <c r="C18" s="76">
        <v>43866</v>
      </c>
      <c r="D18" s="76">
        <f t="shared" si="0"/>
        <v>73695</v>
      </c>
      <c r="E18" s="76"/>
      <c r="F18" s="76">
        <v>0</v>
      </c>
      <c r="G18" s="76">
        <v>0</v>
      </c>
      <c r="H18" s="76">
        <f t="shared" si="1"/>
        <v>0</v>
      </c>
      <c r="I18" s="76"/>
      <c r="J18" s="123">
        <v>29829</v>
      </c>
      <c r="K18" s="124">
        <v>43866</v>
      </c>
      <c r="L18" s="123">
        <f t="shared" si="2"/>
        <v>73695</v>
      </c>
      <c r="M18" s="133"/>
      <c r="N18" s="52">
        <v>0</v>
      </c>
      <c r="O18" s="52">
        <v>0</v>
      </c>
      <c r="P18" s="52">
        <f t="shared" si="4"/>
        <v>0</v>
      </c>
      <c r="Q18" s="52"/>
      <c r="R18" s="125"/>
      <c r="S18" s="126"/>
      <c r="T18" s="126"/>
      <c r="U18" s="132"/>
      <c r="V18" s="121"/>
      <c r="W18" s="121"/>
      <c r="X18" s="121"/>
      <c r="Y18" s="121"/>
      <c r="Z18" s="121"/>
      <c r="AA18" s="121"/>
      <c r="AB18" s="128"/>
      <c r="AC18" s="128"/>
      <c r="AD18" s="129"/>
      <c r="AE18" s="121"/>
      <c r="AF18" s="121"/>
      <c r="AG18" s="121"/>
      <c r="AH18" s="121"/>
    </row>
    <row r="19" spans="1:34" s="51" customFormat="1" ht="13.5" customHeight="1" x14ac:dyDescent="0.3">
      <c r="A19" s="53" t="s">
        <v>11</v>
      </c>
      <c r="B19" s="76">
        <v>0</v>
      </c>
      <c r="C19" s="76">
        <v>0</v>
      </c>
      <c r="D19" s="76">
        <f t="shared" si="0"/>
        <v>0</v>
      </c>
      <c r="E19" s="76"/>
      <c r="F19" s="76">
        <v>0</v>
      </c>
      <c r="G19" s="76">
        <v>0</v>
      </c>
      <c r="H19" s="76">
        <f t="shared" si="1"/>
        <v>0</v>
      </c>
      <c r="I19" s="76"/>
      <c r="J19" s="123">
        <v>0</v>
      </c>
      <c r="K19" s="124">
        <v>0</v>
      </c>
      <c r="L19" s="123">
        <f t="shared" si="2"/>
        <v>0</v>
      </c>
      <c r="M19" s="133"/>
      <c r="N19" s="52">
        <v>0</v>
      </c>
      <c r="O19" s="52">
        <v>0</v>
      </c>
      <c r="P19" s="52">
        <f t="shared" si="4"/>
        <v>0</v>
      </c>
      <c r="Q19" s="52"/>
      <c r="R19" s="125"/>
      <c r="S19" s="131"/>
      <c r="T19" s="131"/>
      <c r="U19" s="132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51" customFormat="1" ht="13.5" customHeight="1" x14ac:dyDescent="0.3">
      <c r="A20" s="67" t="s">
        <v>12</v>
      </c>
      <c r="B20" s="76">
        <v>1415353</v>
      </c>
      <c r="C20" s="76">
        <v>1611402</v>
      </c>
      <c r="D20" s="76">
        <f t="shared" si="0"/>
        <v>3026755</v>
      </c>
      <c r="E20" s="76"/>
      <c r="F20" s="76">
        <v>2275310</v>
      </c>
      <c r="G20" s="76">
        <v>1949835</v>
      </c>
      <c r="H20" s="76">
        <f t="shared" si="1"/>
        <v>4225145</v>
      </c>
      <c r="I20" s="76"/>
      <c r="J20" s="123">
        <v>3690663</v>
      </c>
      <c r="K20" s="124">
        <v>3561237</v>
      </c>
      <c r="L20" s="123">
        <f t="shared" si="2"/>
        <v>7251900</v>
      </c>
      <c r="M20" s="133"/>
      <c r="N20" s="52">
        <v>0</v>
      </c>
      <c r="O20" s="52">
        <v>0</v>
      </c>
      <c r="P20" s="52">
        <f t="shared" si="4"/>
        <v>0</v>
      </c>
      <c r="Q20" s="52"/>
      <c r="R20" s="125"/>
      <c r="S20" s="126"/>
      <c r="T20" s="126"/>
      <c r="U20" s="132"/>
      <c r="V20" s="121"/>
      <c r="W20" s="121"/>
      <c r="X20" s="121"/>
      <c r="Y20" s="121"/>
      <c r="Z20" s="121"/>
      <c r="AA20" s="121"/>
      <c r="AB20" s="128"/>
      <c r="AC20" s="121"/>
      <c r="AD20" s="121"/>
      <c r="AE20" s="121"/>
      <c r="AF20" s="121"/>
      <c r="AG20" s="121"/>
      <c r="AH20" s="121"/>
    </row>
    <row r="21" spans="1:34" s="51" customFormat="1" ht="13.5" customHeight="1" x14ac:dyDescent="0.3">
      <c r="A21" s="53" t="s">
        <v>13</v>
      </c>
      <c r="B21" s="76">
        <v>3697</v>
      </c>
      <c r="C21" s="76">
        <v>283</v>
      </c>
      <c r="D21" s="76">
        <f t="shared" si="0"/>
        <v>3980</v>
      </c>
      <c r="E21" s="76"/>
      <c r="F21" s="76">
        <v>400</v>
      </c>
      <c r="G21" s="76">
        <v>350</v>
      </c>
      <c r="H21" s="76">
        <f t="shared" si="1"/>
        <v>750</v>
      </c>
      <c r="I21" s="76"/>
      <c r="J21" s="123">
        <v>4097</v>
      </c>
      <c r="K21" s="124">
        <v>633</v>
      </c>
      <c r="L21" s="123">
        <f t="shared" si="2"/>
        <v>4730</v>
      </c>
      <c r="M21" s="133"/>
      <c r="N21" s="52">
        <v>0</v>
      </c>
      <c r="O21" s="52">
        <v>0</v>
      </c>
      <c r="P21" s="52">
        <f t="shared" si="4"/>
        <v>0</v>
      </c>
      <c r="Q21" s="52"/>
      <c r="R21" s="125"/>
      <c r="S21" s="126"/>
      <c r="T21" s="126"/>
      <c r="U21" s="132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51" customFormat="1" ht="13.5" customHeight="1" x14ac:dyDescent="0.3">
      <c r="A22" s="67" t="s">
        <v>14</v>
      </c>
      <c r="B22" s="76">
        <v>0</v>
      </c>
      <c r="C22" s="76">
        <v>0</v>
      </c>
      <c r="D22" s="76">
        <f t="shared" si="0"/>
        <v>0</v>
      </c>
      <c r="E22" s="76"/>
      <c r="F22" s="76">
        <v>0</v>
      </c>
      <c r="G22" s="76">
        <v>0</v>
      </c>
      <c r="H22" s="76">
        <f t="shared" si="1"/>
        <v>0</v>
      </c>
      <c r="I22" s="76"/>
      <c r="J22" s="123">
        <v>0</v>
      </c>
      <c r="K22" s="124">
        <v>0</v>
      </c>
      <c r="L22" s="123">
        <f t="shared" si="2"/>
        <v>0</v>
      </c>
      <c r="M22" s="133"/>
      <c r="N22" s="52">
        <v>0</v>
      </c>
      <c r="O22" s="52">
        <v>0</v>
      </c>
      <c r="P22" s="52">
        <f t="shared" si="4"/>
        <v>0</v>
      </c>
      <c r="Q22" s="52"/>
      <c r="R22" s="125"/>
      <c r="S22" s="126"/>
      <c r="T22" s="126"/>
      <c r="U22" s="132"/>
      <c r="V22" s="121"/>
      <c r="W22" s="121"/>
      <c r="X22" s="121"/>
      <c r="Y22" s="121"/>
      <c r="Z22" s="121"/>
      <c r="AA22" s="121"/>
      <c r="AB22" s="128"/>
      <c r="AC22" s="121"/>
      <c r="AD22" s="121"/>
      <c r="AE22" s="121"/>
      <c r="AF22" s="121"/>
      <c r="AG22" s="121"/>
      <c r="AH22" s="121"/>
    </row>
    <row r="23" spans="1:34" s="51" customFormat="1" ht="13.5" customHeight="1" x14ac:dyDescent="0.3">
      <c r="A23" s="67" t="s">
        <v>15</v>
      </c>
      <c r="B23" s="76">
        <v>0</v>
      </c>
      <c r="C23" s="76">
        <v>0</v>
      </c>
      <c r="D23" s="76">
        <f t="shared" si="0"/>
        <v>0</v>
      </c>
      <c r="E23" s="76"/>
      <c r="F23" s="76">
        <v>0</v>
      </c>
      <c r="G23" s="76">
        <v>0</v>
      </c>
      <c r="H23" s="76">
        <f t="shared" si="1"/>
        <v>0</v>
      </c>
      <c r="I23" s="76"/>
      <c r="J23" s="123">
        <v>0</v>
      </c>
      <c r="K23" s="124">
        <v>0</v>
      </c>
      <c r="L23" s="123">
        <f t="shared" si="2"/>
        <v>0</v>
      </c>
      <c r="M23" s="133"/>
      <c r="N23" s="52">
        <v>0</v>
      </c>
      <c r="O23" s="52">
        <v>0</v>
      </c>
      <c r="P23" s="52">
        <f t="shared" si="4"/>
        <v>0</v>
      </c>
      <c r="Q23" s="52"/>
      <c r="R23" s="125"/>
      <c r="S23" s="131"/>
      <c r="T23" s="131"/>
      <c r="U23" s="132"/>
      <c r="V23" s="121"/>
      <c r="W23" s="121"/>
      <c r="X23" s="121"/>
      <c r="Y23" s="121"/>
      <c r="Z23" s="121"/>
      <c r="AA23" s="121"/>
      <c r="AB23" s="128"/>
      <c r="AC23" s="128"/>
      <c r="AD23" s="129"/>
      <c r="AE23" s="121"/>
      <c r="AF23" s="128"/>
      <c r="AG23" s="121"/>
      <c r="AH23" s="128"/>
    </row>
    <row r="24" spans="1:34" s="51" customFormat="1" ht="13.5" customHeight="1" x14ac:dyDescent="0.3">
      <c r="A24" s="67" t="s">
        <v>16</v>
      </c>
      <c r="B24" s="76">
        <v>0</v>
      </c>
      <c r="C24" s="76">
        <v>0</v>
      </c>
      <c r="D24" s="76">
        <f t="shared" si="0"/>
        <v>0</v>
      </c>
      <c r="E24" s="76"/>
      <c r="F24" s="76">
        <v>0</v>
      </c>
      <c r="G24" s="76">
        <v>0</v>
      </c>
      <c r="H24" s="76">
        <f t="shared" si="1"/>
        <v>0</v>
      </c>
      <c r="I24" s="76"/>
      <c r="J24" s="123">
        <v>0</v>
      </c>
      <c r="K24" s="124">
        <v>0</v>
      </c>
      <c r="L24" s="123">
        <f t="shared" si="2"/>
        <v>0</v>
      </c>
      <c r="M24" s="133"/>
      <c r="N24" s="52">
        <v>0</v>
      </c>
      <c r="O24" s="52">
        <v>0</v>
      </c>
      <c r="P24" s="52">
        <f t="shared" si="4"/>
        <v>0</v>
      </c>
      <c r="Q24" s="52"/>
      <c r="R24" s="125"/>
      <c r="S24" s="126"/>
      <c r="T24" s="126"/>
      <c r="U24" s="132"/>
      <c r="V24" s="121"/>
      <c r="W24" s="121"/>
      <c r="X24" s="121"/>
      <c r="Y24" s="121"/>
      <c r="Z24" s="121"/>
      <c r="AA24" s="121"/>
      <c r="AB24" s="128"/>
      <c r="AC24" s="121"/>
      <c r="AD24" s="121"/>
      <c r="AE24" s="121"/>
      <c r="AF24" s="121"/>
      <c r="AG24" s="121"/>
      <c r="AH24" s="121"/>
    </row>
    <row r="25" spans="1:34" s="51" customFormat="1" ht="13.5" customHeight="1" x14ac:dyDescent="0.3">
      <c r="A25" s="67" t="s">
        <v>17</v>
      </c>
      <c r="B25" s="76">
        <v>521169</v>
      </c>
      <c r="C25" s="76">
        <v>275297</v>
      </c>
      <c r="D25" s="76">
        <f t="shared" si="0"/>
        <v>796466</v>
      </c>
      <c r="E25" s="76"/>
      <c r="F25" s="76">
        <v>597988</v>
      </c>
      <c r="G25" s="76">
        <v>401382</v>
      </c>
      <c r="H25" s="76">
        <f t="shared" si="1"/>
        <v>999370</v>
      </c>
      <c r="I25" s="76"/>
      <c r="J25" s="123">
        <v>1119157</v>
      </c>
      <c r="K25" s="124">
        <v>676679</v>
      </c>
      <c r="L25" s="123">
        <f t="shared" si="2"/>
        <v>1795836</v>
      </c>
      <c r="M25" s="133"/>
      <c r="N25" s="52">
        <v>159266</v>
      </c>
      <c r="O25" s="52">
        <v>213262</v>
      </c>
      <c r="P25" s="52">
        <f t="shared" si="4"/>
        <v>372528</v>
      </c>
      <c r="Q25" s="52"/>
      <c r="R25" s="125"/>
      <c r="S25" s="131"/>
      <c r="T25" s="126"/>
      <c r="U25" s="132"/>
      <c r="V25" s="121"/>
      <c r="W25" s="121"/>
      <c r="X25" s="121"/>
      <c r="Y25" s="121"/>
      <c r="Z25" s="121"/>
      <c r="AA25" s="121"/>
      <c r="AB25" s="128"/>
      <c r="AC25" s="128"/>
      <c r="AD25" s="129"/>
      <c r="AE25" s="121"/>
      <c r="AF25" s="128"/>
      <c r="AG25" s="121"/>
      <c r="AH25" s="128"/>
    </row>
    <row r="26" spans="1:34" s="51" customFormat="1" ht="13.5" customHeight="1" x14ac:dyDescent="0.3">
      <c r="A26" s="67" t="s">
        <v>18</v>
      </c>
      <c r="B26" s="76">
        <v>35128</v>
      </c>
      <c r="C26" s="76">
        <v>8768</v>
      </c>
      <c r="D26" s="76">
        <f t="shared" si="0"/>
        <v>43896</v>
      </c>
      <c r="E26" s="76"/>
      <c r="F26" s="76">
        <v>0</v>
      </c>
      <c r="G26" s="76">
        <v>0</v>
      </c>
      <c r="H26" s="76">
        <f t="shared" si="1"/>
        <v>0</v>
      </c>
      <c r="I26" s="76"/>
      <c r="J26" s="123">
        <v>35128</v>
      </c>
      <c r="K26" s="124">
        <v>8768</v>
      </c>
      <c r="L26" s="123">
        <f t="shared" si="2"/>
        <v>43896</v>
      </c>
      <c r="M26" s="133"/>
      <c r="N26" s="52">
        <v>0</v>
      </c>
      <c r="O26" s="52">
        <v>0</v>
      </c>
      <c r="P26" s="52">
        <f t="shared" si="4"/>
        <v>0</v>
      </c>
      <c r="Q26" s="52"/>
      <c r="R26" s="125"/>
      <c r="S26" s="131"/>
      <c r="T26" s="126"/>
      <c r="U26" s="132"/>
      <c r="V26" s="121"/>
      <c r="W26" s="121"/>
      <c r="X26" s="121"/>
      <c r="Y26" s="121"/>
      <c r="Z26" s="121"/>
      <c r="AA26" s="121"/>
      <c r="AB26" s="128"/>
      <c r="AC26" s="128"/>
      <c r="AD26" s="129"/>
      <c r="AE26" s="121"/>
      <c r="AF26" s="121"/>
      <c r="AG26" s="121"/>
      <c r="AH26" s="121"/>
    </row>
    <row r="27" spans="1:34" s="51" customFormat="1" ht="13.5" customHeight="1" x14ac:dyDescent="0.3">
      <c r="A27" s="67" t="s">
        <v>19</v>
      </c>
      <c r="B27" s="76">
        <v>183987</v>
      </c>
      <c r="C27" s="76">
        <v>517057</v>
      </c>
      <c r="D27" s="76">
        <f t="shared" si="0"/>
        <v>701044</v>
      </c>
      <c r="E27" s="76"/>
      <c r="F27" s="76">
        <v>0</v>
      </c>
      <c r="G27" s="76">
        <v>0</v>
      </c>
      <c r="H27" s="76">
        <f t="shared" si="1"/>
        <v>0</v>
      </c>
      <c r="I27" s="76"/>
      <c r="J27" s="123">
        <v>183987</v>
      </c>
      <c r="K27" s="124">
        <v>517057</v>
      </c>
      <c r="L27" s="123">
        <f t="shared" si="2"/>
        <v>701044</v>
      </c>
      <c r="M27" s="133"/>
      <c r="N27" s="52">
        <v>882</v>
      </c>
      <c r="O27" s="52">
        <v>0</v>
      </c>
      <c r="P27" s="52">
        <f t="shared" si="4"/>
        <v>882</v>
      </c>
      <c r="Q27" s="52"/>
      <c r="R27" s="125"/>
      <c r="S27" s="131"/>
      <c r="T27" s="126"/>
      <c r="U27" s="132"/>
      <c r="V27" s="121"/>
      <c r="W27" s="121"/>
      <c r="X27" s="121"/>
      <c r="Y27" s="121"/>
      <c r="Z27" s="121"/>
      <c r="AA27" s="121"/>
      <c r="AB27" s="128"/>
      <c r="AC27" s="128"/>
      <c r="AD27" s="129"/>
      <c r="AE27" s="121"/>
      <c r="AF27" s="121"/>
      <c r="AG27" s="121"/>
      <c r="AH27" s="121"/>
    </row>
    <row r="28" spans="1:34" s="51" customFormat="1" ht="13.5" customHeight="1" x14ac:dyDescent="0.3">
      <c r="A28" s="67" t="s">
        <v>20</v>
      </c>
      <c r="B28" s="76">
        <v>287617</v>
      </c>
      <c r="C28" s="76">
        <v>799264</v>
      </c>
      <c r="D28" s="76">
        <f t="shared" si="0"/>
        <v>1086881</v>
      </c>
      <c r="E28" s="76"/>
      <c r="F28" s="76">
        <v>0</v>
      </c>
      <c r="G28" s="76">
        <v>0</v>
      </c>
      <c r="H28" s="76">
        <f t="shared" si="1"/>
        <v>0</v>
      </c>
      <c r="I28" s="76"/>
      <c r="J28" s="123">
        <v>287617</v>
      </c>
      <c r="K28" s="124">
        <v>799264</v>
      </c>
      <c r="L28" s="123">
        <f t="shared" si="2"/>
        <v>1086881</v>
      </c>
      <c r="M28" s="133"/>
      <c r="N28" s="52">
        <v>0</v>
      </c>
      <c r="O28" s="52">
        <v>0</v>
      </c>
      <c r="P28" s="52">
        <f t="shared" si="4"/>
        <v>0</v>
      </c>
      <c r="Q28" s="52"/>
      <c r="R28" s="125"/>
      <c r="S28" s="131"/>
      <c r="T28" s="126"/>
      <c r="U28" s="132"/>
      <c r="V28" s="121"/>
      <c r="W28" s="121"/>
      <c r="X28" s="121"/>
      <c r="Y28" s="121"/>
      <c r="Z28" s="121"/>
      <c r="AA28" s="121"/>
      <c r="AB28" s="128"/>
      <c r="AC28" s="128"/>
      <c r="AD28" s="129"/>
      <c r="AE28" s="121"/>
      <c r="AF28" s="121"/>
      <c r="AG28" s="121"/>
      <c r="AH28" s="121"/>
    </row>
    <row r="29" spans="1:34" s="51" customFormat="1" ht="13.5" customHeight="1" x14ac:dyDescent="0.3">
      <c r="A29" s="67" t="s">
        <v>21</v>
      </c>
      <c r="B29" s="76">
        <v>334926</v>
      </c>
      <c r="C29" s="76">
        <v>213337</v>
      </c>
      <c r="D29" s="76">
        <f t="shared" si="0"/>
        <v>548263</v>
      </c>
      <c r="E29" s="76"/>
      <c r="F29" s="76">
        <v>0</v>
      </c>
      <c r="G29" s="76">
        <v>0</v>
      </c>
      <c r="H29" s="76">
        <f t="shared" si="1"/>
        <v>0</v>
      </c>
      <c r="I29" s="76"/>
      <c r="J29" s="123">
        <v>334926</v>
      </c>
      <c r="K29" s="124">
        <v>213337</v>
      </c>
      <c r="L29" s="123">
        <f t="shared" si="2"/>
        <v>548263</v>
      </c>
      <c r="M29" s="133"/>
      <c r="N29" s="52">
        <v>3649</v>
      </c>
      <c r="O29" s="52">
        <v>0</v>
      </c>
      <c r="P29" s="52">
        <f t="shared" si="4"/>
        <v>3649</v>
      </c>
      <c r="Q29" s="52"/>
      <c r="R29" s="125"/>
      <c r="S29" s="131"/>
      <c r="T29" s="126"/>
      <c r="U29" s="132"/>
      <c r="V29" s="121"/>
      <c r="W29" s="121"/>
      <c r="X29" s="121"/>
      <c r="Y29" s="121"/>
      <c r="Z29" s="121"/>
      <c r="AA29" s="121"/>
      <c r="AB29" s="128"/>
      <c r="AC29" s="128"/>
      <c r="AD29" s="129"/>
      <c r="AE29" s="121"/>
      <c r="AF29" s="128"/>
      <c r="AG29" s="121"/>
      <c r="AH29" s="128"/>
    </row>
    <row r="30" spans="1:34" s="51" customFormat="1" ht="13.5" customHeight="1" x14ac:dyDescent="0.3">
      <c r="A30" s="67" t="s">
        <v>22</v>
      </c>
      <c r="B30" s="76">
        <v>1344969</v>
      </c>
      <c r="C30" s="76">
        <v>432711.4</v>
      </c>
      <c r="D30" s="76">
        <f t="shared" si="0"/>
        <v>1777680.4</v>
      </c>
      <c r="E30" s="76"/>
      <c r="F30" s="76">
        <v>19108</v>
      </c>
      <c r="G30" s="76">
        <v>1041</v>
      </c>
      <c r="H30" s="76">
        <f t="shared" si="1"/>
        <v>20149</v>
      </c>
      <c r="I30" s="76"/>
      <c r="J30" s="123">
        <v>1364077</v>
      </c>
      <c r="K30" s="124">
        <v>433752.4</v>
      </c>
      <c r="L30" s="123">
        <f t="shared" si="2"/>
        <v>1797829.4</v>
      </c>
      <c r="M30" s="133"/>
      <c r="N30" s="52">
        <v>0</v>
      </c>
      <c r="O30" s="52">
        <v>0</v>
      </c>
      <c r="P30" s="52">
        <f t="shared" si="4"/>
        <v>0</v>
      </c>
      <c r="Q30" s="52"/>
      <c r="R30" s="125"/>
      <c r="S30" s="126"/>
      <c r="T30" s="126"/>
      <c r="U30" s="132"/>
      <c r="V30" s="121"/>
      <c r="W30" s="121"/>
      <c r="X30" s="121"/>
      <c r="Y30" s="121"/>
      <c r="Z30" s="121"/>
      <c r="AA30" s="121"/>
      <c r="AB30" s="128"/>
      <c r="AC30" s="128"/>
      <c r="AD30" s="129"/>
      <c r="AE30" s="121"/>
      <c r="AF30" s="121"/>
      <c r="AG30" s="121"/>
      <c r="AH30" s="121"/>
    </row>
    <row r="31" spans="1:34" s="51" customFormat="1" ht="13.5" customHeight="1" x14ac:dyDescent="0.3">
      <c r="A31" s="67" t="s">
        <v>23</v>
      </c>
      <c r="B31" s="76">
        <v>262172</v>
      </c>
      <c r="C31" s="76">
        <v>69612</v>
      </c>
      <c r="D31" s="76">
        <f t="shared" si="0"/>
        <v>331784</v>
      </c>
      <c r="E31" s="76"/>
      <c r="F31" s="76">
        <v>0</v>
      </c>
      <c r="G31" s="76">
        <v>0</v>
      </c>
      <c r="H31" s="76">
        <f t="shared" si="1"/>
        <v>0</v>
      </c>
      <c r="I31" s="76"/>
      <c r="J31" s="123">
        <v>262172</v>
      </c>
      <c r="K31" s="124">
        <v>69612</v>
      </c>
      <c r="L31" s="123">
        <f t="shared" si="2"/>
        <v>331784</v>
      </c>
      <c r="M31" s="133"/>
      <c r="N31" s="52">
        <v>479</v>
      </c>
      <c r="O31" s="52">
        <v>0</v>
      </c>
      <c r="P31" s="52">
        <f t="shared" si="4"/>
        <v>479</v>
      </c>
      <c r="Q31" s="52"/>
      <c r="R31" s="125"/>
      <c r="S31" s="126"/>
      <c r="T31" s="126"/>
      <c r="U31" s="132"/>
      <c r="V31" s="121"/>
      <c r="W31" s="121"/>
      <c r="X31" s="121"/>
      <c r="Y31" s="121"/>
      <c r="Z31" s="121"/>
      <c r="AA31" s="121"/>
      <c r="AB31" s="128"/>
      <c r="AC31" s="128"/>
      <c r="AD31" s="129"/>
      <c r="AE31" s="121"/>
      <c r="AF31" s="121"/>
      <c r="AG31" s="121"/>
      <c r="AH31" s="121"/>
    </row>
    <row r="32" spans="1:34" s="51" customFormat="1" ht="13.5" customHeight="1" x14ac:dyDescent="0.3">
      <c r="A32" s="67" t="s">
        <v>24</v>
      </c>
      <c r="B32" s="76">
        <v>36403</v>
      </c>
      <c r="C32" s="76">
        <v>0</v>
      </c>
      <c r="D32" s="76">
        <f t="shared" si="0"/>
        <v>36403</v>
      </c>
      <c r="E32" s="76"/>
      <c r="F32" s="76">
        <v>0</v>
      </c>
      <c r="G32" s="76">
        <v>0</v>
      </c>
      <c r="H32" s="76">
        <f t="shared" si="1"/>
        <v>0</v>
      </c>
      <c r="I32" s="76"/>
      <c r="J32" s="123">
        <v>36403</v>
      </c>
      <c r="K32" s="124">
        <v>0</v>
      </c>
      <c r="L32" s="123">
        <f t="shared" si="2"/>
        <v>36403</v>
      </c>
      <c r="M32" s="133"/>
      <c r="N32" s="52">
        <v>0</v>
      </c>
      <c r="O32" s="52">
        <v>0</v>
      </c>
      <c r="P32" s="52">
        <f t="shared" si="4"/>
        <v>0</v>
      </c>
      <c r="Q32" s="52"/>
      <c r="R32" s="134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5" ht="13.5" customHeight="1" x14ac:dyDescent="0.3">
      <c r="A33" s="67" t="s">
        <v>25</v>
      </c>
      <c r="B33" s="76">
        <v>54633</v>
      </c>
      <c r="C33" s="76">
        <v>75766</v>
      </c>
      <c r="D33" s="76">
        <f t="shared" si="0"/>
        <v>130399</v>
      </c>
      <c r="E33" s="76"/>
      <c r="F33" s="76">
        <v>0</v>
      </c>
      <c r="G33" s="76">
        <v>0</v>
      </c>
      <c r="H33" s="76">
        <f t="shared" si="1"/>
        <v>0</v>
      </c>
      <c r="I33" s="76"/>
      <c r="J33" s="123">
        <v>54633</v>
      </c>
      <c r="K33" s="124">
        <v>75766</v>
      </c>
      <c r="L33" s="123">
        <f t="shared" si="2"/>
        <v>130399</v>
      </c>
      <c r="M33" s="133"/>
      <c r="N33" s="52">
        <v>0</v>
      </c>
      <c r="O33" s="52">
        <v>0</v>
      </c>
      <c r="P33" s="52">
        <f t="shared" si="4"/>
        <v>0</v>
      </c>
      <c r="Q33" s="52"/>
      <c r="R33" s="134"/>
      <c r="AB33" s="128"/>
      <c r="AC33" s="128"/>
      <c r="AD33" s="129"/>
      <c r="AF33" s="128"/>
      <c r="AH33" s="128"/>
    </row>
    <row r="34" spans="1:35" ht="13.5" customHeight="1" x14ac:dyDescent="0.3">
      <c r="A34" s="67" t="s">
        <v>26</v>
      </c>
      <c r="B34" s="76">
        <v>0</v>
      </c>
      <c r="C34" s="76">
        <v>0</v>
      </c>
      <c r="D34" s="76">
        <f t="shared" si="0"/>
        <v>0</v>
      </c>
      <c r="E34" s="76"/>
      <c r="F34" s="76">
        <v>0</v>
      </c>
      <c r="G34" s="76">
        <v>0</v>
      </c>
      <c r="H34" s="76">
        <f t="shared" si="1"/>
        <v>0</v>
      </c>
      <c r="I34" s="76"/>
      <c r="J34" s="123">
        <v>0</v>
      </c>
      <c r="K34" s="124">
        <v>0</v>
      </c>
      <c r="L34" s="123">
        <f t="shared" si="2"/>
        <v>0</v>
      </c>
      <c r="M34" s="133"/>
      <c r="N34" s="52">
        <v>0</v>
      </c>
      <c r="O34" s="52">
        <v>0</v>
      </c>
      <c r="P34" s="52">
        <f t="shared" si="4"/>
        <v>0</v>
      </c>
      <c r="Q34" s="68"/>
      <c r="R34" s="134"/>
    </row>
    <row r="35" spans="1:35" ht="13.5" customHeight="1" x14ac:dyDescent="0.2">
      <c r="A35" s="67" t="s">
        <v>27</v>
      </c>
      <c r="B35" s="76">
        <v>43234</v>
      </c>
      <c r="C35" s="76">
        <v>124944</v>
      </c>
      <c r="D35" s="76">
        <f t="shared" si="0"/>
        <v>168178</v>
      </c>
      <c r="E35" s="76"/>
      <c r="F35" s="76">
        <v>0</v>
      </c>
      <c r="G35" s="76">
        <v>0</v>
      </c>
      <c r="H35" s="76">
        <f t="shared" si="1"/>
        <v>0</v>
      </c>
      <c r="I35" s="76"/>
      <c r="J35" s="123">
        <v>43234</v>
      </c>
      <c r="K35" s="124">
        <v>124944</v>
      </c>
      <c r="L35" s="123">
        <f t="shared" si="2"/>
        <v>168178</v>
      </c>
      <c r="M35" s="133"/>
      <c r="N35" s="52">
        <v>32506</v>
      </c>
      <c r="O35" s="52">
        <v>0</v>
      </c>
      <c r="P35" s="52">
        <f>O35+N35</f>
        <v>32506</v>
      </c>
      <c r="Q35" s="69"/>
    </row>
    <row r="36" spans="1:35" ht="13.5" customHeight="1" x14ac:dyDescent="0.2">
      <c r="A36" s="91" t="s">
        <v>28</v>
      </c>
      <c r="B36" s="87">
        <f>SUM(B9:B10)+SUM(B13:B24)</f>
        <v>10917800</v>
      </c>
      <c r="C36" s="87">
        <f>SUM(C9:C10)+SUM(C13:C24)</f>
        <v>18298656</v>
      </c>
      <c r="D36" s="87">
        <f>SUM(D9:D10)+SUM(D13:D24)</f>
        <v>29216456</v>
      </c>
      <c r="E36" s="68"/>
      <c r="F36" s="87">
        <f>SUM(F9:F10)+SUM(F13:F24)</f>
        <v>97284780</v>
      </c>
      <c r="G36" s="87">
        <f>SUM(G9:G10)+SUM(G13:G24)</f>
        <v>94030773</v>
      </c>
      <c r="H36" s="87">
        <f>SUM(H9:H10)+SUM(H13:H24)</f>
        <v>191315553</v>
      </c>
      <c r="I36" s="68"/>
      <c r="J36" s="87">
        <f>SUM(J9:J10)+SUM(J13:J24)</f>
        <v>108202580</v>
      </c>
      <c r="K36" s="87">
        <f>SUM(K9:K10)+SUM(K13:K24)</f>
        <v>112329429</v>
      </c>
      <c r="L36" s="87">
        <f>SUM(L9:L10)+SUM(L13:L24)</f>
        <v>220532009</v>
      </c>
      <c r="M36" s="68"/>
      <c r="N36" s="87">
        <f>SUM(N9:N10)+SUM(N13:N24)</f>
        <v>986265</v>
      </c>
      <c r="O36" s="87">
        <f>SUM(O9:O10)+SUM(O13:O24)</f>
        <v>3782591</v>
      </c>
      <c r="P36" s="87">
        <f>SUM(P9:P10)+SUM(P13:P24)</f>
        <v>4768856</v>
      </c>
      <c r="Q36" s="54"/>
    </row>
    <row r="37" spans="1:35" ht="13.5" customHeight="1" x14ac:dyDescent="0.2">
      <c r="A37" s="86"/>
      <c r="B37" s="88"/>
      <c r="C37" s="88"/>
      <c r="D37" s="88"/>
      <c r="E37" s="69"/>
      <c r="F37" s="88"/>
      <c r="G37" s="88"/>
      <c r="H37" s="88"/>
      <c r="I37" s="69"/>
      <c r="J37" s="88"/>
      <c r="K37" s="88"/>
      <c r="L37" s="88"/>
      <c r="M37" s="69"/>
      <c r="N37" s="88"/>
      <c r="O37" s="88"/>
      <c r="P37" s="88"/>
      <c r="Q37" s="55"/>
    </row>
    <row r="38" spans="1:35" ht="13.5" customHeight="1" x14ac:dyDescent="0.2">
      <c r="A38" s="67" t="s">
        <v>29</v>
      </c>
      <c r="B38" s="54">
        <f>+B11+SUM(B25:B28)+B34</f>
        <v>4523508</v>
      </c>
      <c r="C38" s="54">
        <f>+C11+SUM(C25:C28)+C34</f>
        <v>4084604</v>
      </c>
      <c r="D38" s="54">
        <f>+D11+SUM(D25:D28)+D34</f>
        <v>8608112</v>
      </c>
      <c r="E38" s="54"/>
      <c r="F38" s="54">
        <f>+F11+SUM(F25:F28)+F34</f>
        <v>731065</v>
      </c>
      <c r="G38" s="54">
        <f>+G11+SUM(G25:G28)+G34</f>
        <v>746528</v>
      </c>
      <c r="H38" s="54">
        <f>+H11+SUM(H25:H28)+H34</f>
        <v>1477593</v>
      </c>
      <c r="I38" s="54"/>
      <c r="J38" s="54">
        <f>+J11+SUM(J25:J28)+J34</f>
        <v>5254573</v>
      </c>
      <c r="K38" s="54">
        <f>+K11+SUM(K25:K28)+K34</f>
        <v>4831132</v>
      </c>
      <c r="L38" s="54">
        <f>+L11+SUM(L25:L28)+L34</f>
        <v>10085705</v>
      </c>
      <c r="M38" s="54"/>
      <c r="N38" s="54">
        <f>+N11+SUM(N25:N28)+N34</f>
        <v>170967</v>
      </c>
      <c r="O38" s="54">
        <f>+O11+SUM(O25:O28)+O34</f>
        <v>234943</v>
      </c>
      <c r="P38" s="54">
        <f>+P11+SUM(P25:P28)+P34</f>
        <v>405910</v>
      </c>
      <c r="Q38" s="70"/>
    </row>
    <row r="39" spans="1:35" ht="13.5" customHeight="1" x14ac:dyDescent="0.2">
      <c r="A39" s="67" t="s">
        <v>30</v>
      </c>
      <c r="B39" s="55">
        <f>+B12+SUM(B29:B33)+B35</f>
        <v>7081945</v>
      </c>
      <c r="C39" s="55">
        <f>+C12+SUM(C29:C33)+C35</f>
        <v>3621354.4</v>
      </c>
      <c r="D39" s="55">
        <f>D35+D33+D32+D31+D30+D29+D12</f>
        <v>10703299.4</v>
      </c>
      <c r="E39" s="55"/>
      <c r="F39" s="55">
        <f>+F12+SUM(F29:F33)+F35</f>
        <v>100600</v>
      </c>
      <c r="G39" s="55">
        <f>+G12+SUM(G29:G33)+G35</f>
        <v>367333</v>
      </c>
      <c r="H39" s="55">
        <f>+H12+SUM(H29:H33)+H35</f>
        <v>467933</v>
      </c>
      <c r="I39" s="55"/>
      <c r="J39" s="55">
        <f>+J12+SUM(J29:J33)+J35</f>
        <v>7182545</v>
      </c>
      <c r="K39" s="55">
        <f>+K12+SUM(K29:K33)+K35</f>
        <v>3988687.4</v>
      </c>
      <c r="L39" s="55">
        <f>+L12+SUM(L29:L33)+L35</f>
        <v>11171232.4</v>
      </c>
      <c r="M39" s="55"/>
      <c r="N39" s="55">
        <f>+N12+SUM(N29:N33)+N35</f>
        <v>72222</v>
      </c>
      <c r="O39" s="55">
        <f>+O12+SUM(O29:O33)+O35</f>
        <v>1041</v>
      </c>
      <c r="P39" s="55">
        <f>+P12+SUM(P29:P33)+P35</f>
        <v>73263</v>
      </c>
      <c r="Q39" s="70"/>
    </row>
    <row r="40" spans="1:35" ht="12.6" customHeight="1" x14ac:dyDescent="0.2">
      <c r="A40" s="86" t="s">
        <v>42</v>
      </c>
      <c r="B40" s="85">
        <f t="shared" ref="B40:P40" si="5">SUM(B36:B39)</f>
        <v>22523253</v>
      </c>
      <c r="C40" s="85">
        <f t="shared" si="5"/>
        <v>26004614.399999999</v>
      </c>
      <c r="D40" s="85">
        <f t="shared" si="5"/>
        <v>48527867.399999999</v>
      </c>
      <c r="E40" s="70"/>
      <c r="F40" s="85">
        <f t="shared" si="5"/>
        <v>98116445</v>
      </c>
      <c r="G40" s="85">
        <f t="shared" si="5"/>
        <v>95144634</v>
      </c>
      <c r="H40" s="85">
        <f t="shared" si="5"/>
        <v>193261079</v>
      </c>
      <c r="I40" s="70"/>
      <c r="J40" s="85">
        <f t="shared" si="5"/>
        <v>120639698</v>
      </c>
      <c r="K40" s="85">
        <f t="shared" si="5"/>
        <v>121149248.40000001</v>
      </c>
      <c r="L40" s="85">
        <f t="shared" si="5"/>
        <v>241788946.40000001</v>
      </c>
      <c r="M40" s="70"/>
      <c r="N40" s="85">
        <f t="shared" si="5"/>
        <v>1229454</v>
      </c>
      <c r="O40" s="85">
        <f t="shared" si="5"/>
        <v>4018575</v>
      </c>
      <c r="P40" s="85">
        <f t="shared" si="5"/>
        <v>5248029</v>
      </c>
    </row>
    <row r="41" spans="1:35" s="34" customFormat="1" ht="12" customHeight="1" x14ac:dyDescent="0.2">
      <c r="A41" s="86"/>
      <c r="B41" s="85"/>
      <c r="C41" s="85"/>
      <c r="D41" s="85"/>
      <c r="E41" s="70"/>
      <c r="F41" s="85"/>
      <c r="G41" s="85"/>
      <c r="H41" s="85"/>
      <c r="I41" s="70"/>
      <c r="J41" s="85"/>
      <c r="K41" s="85"/>
      <c r="L41" s="85"/>
      <c r="M41" s="70"/>
      <c r="N41" s="85"/>
      <c r="O41" s="85"/>
      <c r="P41" s="8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3" spans="1:35" ht="12.6" customHeight="1" x14ac:dyDescent="0.2">
      <c r="A43" s="35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</sheetData>
  <mergeCells count="46">
    <mergeCell ref="L40:L41"/>
    <mergeCell ref="N40:N41"/>
    <mergeCell ref="O40:O41"/>
    <mergeCell ref="P40:P41"/>
    <mergeCell ref="P36:P37"/>
    <mergeCell ref="A40:A41"/>
    <mergeCell ref="B40:B41"/>
    <mergeCell ref="C40:C41"/>
    <mergeCell ref="D40:D41"/>
    <mergeCell ref="F40:F41"/>
    <mergeCell ref="G40:G41"/>
    <mergeCell ref="H40:H41"/>
    <mergeCell ref="J40:J41"/>
    <mergeCell ref="K40:K41"/>
    <mergeCell ref="H36:H37"/>
    <mergeCell ref="J36:J37"/>
    <mergeCell ref="K36:K37"/>
    <mergeCell ref="L36:L37"/>
    <mergeCell ref="N36:N37"/>
    <mergeCell ref="O36:O37"/>
    <mergeCell ref="L6:L8"/>
    <mergeCell ref="N6:N8"/>
    <mergeCell ref="O6:O8"/>
    <mergeCell ref="P6:P8"/>
    <mergeCell ref="A36:A37"/>
    <mergeCell ref="B36:B37"/>
    <mergeCell ref="C36:C37"/>
    <mergeCell ref="D36:D37"/>
    <mergeCell ref="F36:F37"/>
    <mergeCell ref="G36:G37"/>
    <mergeCell ref="D6:D8"/>
    <mergeCell ref="F6:F8"/>
    <mergeCell ref="G6:G8"/>
    <mergeCell ref="H6:H8"/>
    <mergeCell ref="J6:J8"/>
    <mergeCell ref="K6:K8"/>
    <mergeCell ref="A1:Q1"/>
    <mergeCell ref="A2:Q2"/>
    <mergeCell ref="P3:Q3"/>
    <mergeCell ref="A4:A8"/>
    <mergeCell ref="B4:D5"/>
    <mergeCell ref="F4:H5"/>
    <mergeCell ref="J4:L5"/>
    <mergeCell ref="N4:P5"/>
    <mergeCell ref="B6:B8"/>
    <mergeCell ref="C6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workbookViewId="0">
      <selection activeCell="J19" sqref="J19"/>
    </sheetView>
  </sheetViews>
  <sheetFormatPr defaultRowHeight="12.75" x14ac:dyDescent="0.2"/>
  <cols>
    <col min="1" max="1" width="18.7109375" style="51" customWidth="1"/>
    <col min="2" max="2" width="10.42578125" style="51" customWidth="1"/>
    <col min="3" max="3" width="10.140625" style="51" customWidth="1"/>
    <col min="4" max="4" width="10.28515625" style="51" customWidth="1"/>
    <col min="5" max="5" width="1.28515625" style="51" customWidth="1"/>
    <col min="6" max="7" width="10.7109375" style="51" customWidth="1"/>
    <col min="8" max="8" width="11.85546875" style="51" customWidth="1"/>
    <col min="9" max="9" width="1.28515625" style="51" customWidth="1"/>
    <col min="10" max="10" width="10.42578125" style="51" customWidth="1"/>
    <col min="11" max="11" width="10.5703125" style="51" customWidth="1"/>
    <col min="12" max="12" width="11" style="51" customWidth="1"/>
    <col min="13" max="13" width="1.28515625" style="51" customWidth="1"/>
    <col min="14" max="14" width="9.7109375" style="51" customWidth="1"/>
    <col min="15" max="15" width="10.7109375" style="51" customWidth="1"/>
    <col min="16" max="16" width="12.42578125" style="51" customWidth="1"/>
    <col min="17" max="17" width="0.85546875" style="51" customWidth="1"/>
    <col min="18" max="18" width="15.5703125" style="51" customWidth="1"/>
    <col min="19" max="19" width="9.140625" style="121"/>
    <col min="20" max="22" width="9.28515625" style="121" bestFit="1" customWidth="1"/>
    <col min="23" max="23" width="9.140625" style="121"/>
    <col min="24" max="25" width="9.28515625" style="121" bestFit="1" customWidth="1"/>
    <col min="26" max="26" width="9.5703125" style="121" bestFit="1" customWidth="1"/>
    <col min="27" max="27" width="9.140625" style="121"/>
    <col min="28" max="29" width="9.5703125" style="121" bestFit="1" customWidth="1"/>
    <col min="30" max="30" width="9.28515625" style="121" bestFit="1" customWidth="1"/>
    <col min="31" max="31" width="9.140625" style="121"/>
    <col min="32" max="34" width="9.28515625" style="121" bestFit="1" customWidth="1"/>
    <col min="35" max="35" width="9.140625" style="121"/>
    <col min="36" max="16384" width="9.140625" style="51"/>
  </cols>
  <sheetData>
    <row r="1" spans="1:34" s="51" customFormat="1" x14ac:dyDescent="0.2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s="51" customFormat="1" x14ac:dyDescent="0.2">
      <c r="A2" s="93" t="s">
        <v>91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s="51" customFormat="1" ht="12.6" customHeight="1" x14ac:dyDescent="0.2">
      <c r="P3" s="122" t="s">
        <v>81</v>
      </c>
      <c r="Q3" s="122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</row>
    <row r="4" spans="1:34" s="51" customFormat="1" ht="12.6" customHeight="1" x14ac:dyDescent="0.2">
      <c r="A4" s="90" t="s">
        <v>0</v>
      </c>
      <c r="B4" s="90" t="s">
        <v>35</v>
      </c>
      <c r="C4" s="94"/>
      <c r="D4" s="94"/>
      <c r="E4" s="66"/>
      <c r="F4" s="90" t="s">
        <v>36</v>
      </c>
      <c r="G4" s="94"/>
      <c r="H4" s="94"/>
      <c r="I4" s="66"/>
      <c r="J4" s="90" t="s">
        <v>37</v>
      </c>
      <c r="K4" s="94"/>
      <c r="L4" s="94"/>
      <c r="M4" s="66"/>
      <c r="N4" s="90" t="s">
        <v>38</v>
      </c>
      <c r="O4" s="90"/>
      <c r="P4" s="90"/>
      <c r="Q4" s="65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s="51" customFormat="1" ht="12.6" customHeight="1" x14ac:dyDescent="0.2">
      <c r="A5" s="90"/>
      <c r="B5" s="94"/>
      <c r="C5" s="94"/>
      <c r="D5" s="94"/>
      <c r="E5" s="66"/>
      <c r="F5" s="94"/>
      <c r="G5" s="94"/>
      <c r="H5" s="94"/>
      <c r="I5" s="66"/>
      <c r="J5" s="94"/>
      <c r="K5" s="94"/>
      <c r="L5" s="94"/>
      <c r="M5" s="66"/>
      <c r="N5" s="90"/>
      <c r="O5" s="90"/>
      <c r="P5" s="90"/>
      <c r="Q5" s="65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s="51" customFormat="1" ht="12.6" customHeight="1" x14ac:dyDescent="0.2">
      <c r="A6" s="90"/>
      <c r="B6" s="89" t="s">
        <v>84</v>
      </c>
      <c r="C6" s="89" t="s">
        <v>85</v>
      </c>
      <c r="D6" s="89" t="s">
        <v>41</v>
      </c>
      <c r="E6" s="65"/>
      <c r="F6" s="89" t="s">
        <v>84</v>
      </c>
      <c r="G6" s="89" t="s">
        <v>85</v>
      </c>
      <c r="H6" s="89" t="s">
        <v>41</v>
      </c>
      <c r="I6" s="65"/>
      <c r="J6" s="89" t="s">
        <v>84</v>
      </c>
      <c r="K6" s="89" t="s">
        <v>85</v>
      </c>
      <c r="L6" s="89" t="s">
        <v>41</v>
      </c>
      <c r="M6" s="65"/>
      <c r="N6" s="89" t="s">
        <v>86</v>
      </c>
      <c r="O6" s="89" t="s">
        <v>87</v>
      </c>
      <c r="P6" s="89" t="s">
        <v>41</v>
      </c>
      <c r="Q6" s="65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51" customFormat="1" ht="12.6" customHeight="1" x14ac:dyDescent="0.2">
      <c r="A7" s="90"/>
      <c r="B7" s="90"/>
      <c r="C7" s="90"/>
      <c r="D7" s="90"/>
      <c r="E7" s="65"/>
      <c r="F7" s="90"/>
      <c r="G7" s="90"/>
      <c r="H7" s="90"/>
      <c r="I7" s="65"/>
      <c r="J7" s="90"/>
      <c r="K7" s="90"/>
      <c r="L7" s="90"/>
      <c r="M7" s="65"/>
      <c r="N7" s="90"/>
      <c r="O7" s="90"/>
      <c r="P7" s="90"/>
      <c r="Q7" s="65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51" customFormat="1" ht="12.6" customHeight="1" x14ac:dyDescent="0.2">
      <c r="A8" s="90"/>
      <c r="B8" s="90"/>
      <c r="C8" s="90"/>
      <c r="D8" s="90"/>
      <c r="E8" s="65"/>
      <c r="F8" s="90"/>
      <c r="G8" s="90"/>
      <c r="H8" s="90"/>
      <c r="I8" s="65"/>
      <c r="J8" s="90"/>
      <c r="K8" s="90"/>
      <c r="L8" s="90"/>
      <c r="M8" s="65"/>
      <c r="N8" s="90"/>
      <c r="O8" s="90"/>
      <c r="P8" s="90"/>
      <c r="Q8" s="65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51" customFormat="1" ht="13.5" customHeight="1" x14ac:dyDescent="0.3">
      <c r="A9" s="67" t="s">
        <v>1</v>
      </c>
      <c r="B9" s="76">
        <v>7559180</v>
      </c>
      <c r="C9" s="76">
        <v>13932022</v>
      </c>
      <c r="D9" s="76">
        <f>C9+B9</f>
        <v>21491202</v>
      </c>
      <c r="E9" s="76"/>
      <c r="F9" s="76">
        <v>85618797</v>
      </c>
      <c r="G9" s="76">
        <v>79560142</v>
      </c>
      <c r="H9" s="76">
        <f>G9+F9</f>
        <v>165178939</v>
      </c>
      <c r="I9" s="76"/>
      <c r="J9" s="123">
        <v>93177977</v>
      </c>
      <c r="K9" s="124">
        <v>93492164</v>
      </c>
      <c r="L9" s="123">
        <f>K9+J9</f>
        <v>186670141</v>
      </c>
      <c r="M9" s="54"/>
      <c r="N9" s="52">
        <v>0</v>
      </c>
      <c r="O9" s="52">
        <v>0</v>
      </c>
      <c r="P9" s="52">
        <v>0</v>
      </c>
      <c r="Q9" s="52"/>
      <c r="R9" s="125"/>
      <c r="S9" s="126"/>
      <c r="T9" s="126"/>
      <c r="U9" s="127"/>
      <c r="V9" s="121"/>
      <c r="W9" s="121"/>
      <c r="X9" s="121"/>
      <c r="Y9" s="121"/>
      <c r="Z9" s="121"/>
      <c r="AA9" s="121"/>
      <c r="AB9" s="128"/>
      <c r="AC9" s="128"/>
      <c r="AD9" s="129"/>
      <c r="AE9" s="121"/>
      <c r="AF9" s="121"/>
      <c r="AG9" s="121"/>
      <c r="AH9" s="121"/>
    </row>
    <row r="10" spans="1:34" s="51" customFormat="1" ht="13.5" customHeight="1" x14ac:dyDescent="0.3">
      <c r="A10" s="67" t="s">
        <v>2</v>
      </c>
      <c r="B10" s="76">
        <v>2390553</v>
      </c>
      <c r="C10" s="76">
        <v>1407648</v>
      </c>
      <c r="D10" s="76">
        <f t="shared" ref="D10:D35" si="0">C10+B10</f>
        <v>3798201</v>
      </c>
      <c r="E10" s="76"/>
      <c r="F10" s="76">
        <v>12350696</v>
      </c>
      <c r="G10" s="76">
        <v>12191317</v>
      </c>
      <c r="H10" s="76">
        <f t="shared" ref="H10:H35" si="1">G10+F10</f>
        <v>24542013</v>
      </c>
      <c r="I10" s="76"/>
      <c r="J10" s="123">
        <v>14741249</v>
      </c>
      <c r="K10" s="124">
        <v>13598965</v>
      </c>
      <c r="L10" s="123">
        <f t="shared" ref="L10:L35" si="2">K10+J10</f>
        <v>28340214</v>
      </c>
      <c r="M10" s="54"/>
      <c r="N10" s="52">
        <v>1067283</v>
      </c>
      <c r="O10" s="130">
        <v>3209778</v>
      </c>
      <c r="P10" s="52">
        <f>O10+N10</f>
        <v>4277061</v>
      </c>
      <c r="Q10" s="52"/>
      <c r="R10" s="125"/>
      <c r="S10" s="131"/>
      <c r="T10" s="131"/>
      <c r="U10" s="132"/>
      <c r="V10" s="121"/>
      <c r="W10" s="121"/>
      <c r="X10" s="121"/>
      <c r="Y10" s="121"/>
      <c r="Z10" s="121"/>
      <c r="AA10" s="121"/>
      <c r="AB10" s="128"/>
      <c r="AC10" s="128"/>
      <c r="AD10" s="129"/>
      <c r="AE10" s="121"/>
      <c r="AF10" s="128"/>
      <c r="AG10" s="128"/>
      <c r="AH10" s="128"/>
    </row>
    <row r="11" spans="1:34" s="51" customFormat="1" ht="13.5" customHeight="1" x14ac:dyDescent="0.3">
      <c r="A11" s="67" t="s">
        <v>3</v>
      </c>
      <c r="B11" s="76">
        <v>4426936</v>
      </c>
      <c r="C11" s="76">
        <v>2376329</v>
      </c>
      <c r="D11" s="76">
        <f t="shared" si="0"/>
        <v>6803265</v>
      </c>
      <c r="E11" s="76"/>
      <c r="F11" s="76">
        <v>134249</v>
      </c>
      <c r="G11" s="76">
        <v>339275</v>
      </c>
      <c r="H11" s="76">
        <f t="shared" si="1"/>
        <v>473524</v>
      </c>
      <c r="I11" s="76"/>
      <c r="J11" s="123">
        <v>4561185</v>
      </c>
      <c r="K11" s="124">
        <v>2715604</v>
      </c>
      <c r="L11" s="123">
        <f t="shared" si="2"/>
        <v>7276789</v>
      </c>
      <c r="M11" s="54"/>
      <c r="N11" s="52">
        <v>9362</v>
      </c>
      <c r="O11" s="52">
        <v>8500</v>
      </c>
      <c r="P11" s="52">
        <f t="shared" ref="P11:P13" si="3">O11+N11</f>
        <v>17862</v>
      </c>
      <c r="Q11" s="52"/>
      <c r="R11" s="125"/>
      <c r="S11" s="131"/>
      <c r="T11" s="131"/>
      <c r="U11" s="132"/>
      <c r="V11" s="121"/>
      <c r="W11" s="121"/>
      <c r="X11" s="121"/>
      <c r="Y11" s="121"/>
      <c r="Z11" s="121"/>
      <c r="AA11" s="121"/>
      <c r="AB11" s="128"/>
      <c r="AC11" s="128"/>
      <c r="AD11" s="129"/>
      <c r="AE11" s="121"/>
      <c r="AF11" s="128"/>
      <c r="AG11" s="128"/>
      <c r="AH11" s="128"/>
    </row>
    <row r="12" spans="1:34" s="51" customFormat="1" ht="13.5" customHeight="1" x14ac:dyDescent="0.3">
      <c r="A12" s="67" t="s">
        <v>4</v>
      </c>
      <c r="B12" s="76">
        <v>4475717</v>
      </c>
      <c r="C12" s="76">
        <v>2364238</v>
      </c>
      <c r="D12" s="76">
        <f t="shared" si="0"/>
        <v>6839955</v>
      </c>
      <c r="E12" s="76"/>
      <c r="F12" s="76">
        <v>109139</v>
      </c>
      <c r="G12" s="76">
        <v>203482</v>
      </c>
      <c r="H12" s="76">
        <f t="shared" si="1"/>
        <v>312621</v>
      </c>
      <c r="I12" s="76"/>
      <c r="J12" s="123">
        <v>4584856</v>
      </c>
      <c r="K12" s="124">
        <v>2567720</v>
      </c>
      <c r="L12" s="123">
        <f t="shared" si="2"/>
        <v>7152576</v>
      </c>
      <c r="M12" s="54"/>
      <c r="N12" s="130">
        <v>136038</v>
      </c>
      <c r="O12" s="130">
        <v>132122</v>
      </c>
      <c r="P12" s="52">
        <f t="shared" si="3"/>
        <v>268160</v>
      </c>
      <c r="Q12" s="52"/>
      <c r="R12" s="125"/>
      <c r="S12" s="131"/>
      <c r="T12" s="131"/>
      <c r="U12" s="132"/>
      <c r="V12" s="121"/>
      <c r="W12" s="121"/>
      <c r="X12" s="121"/>
      <c r="Y12" s="121"/>
      <c r="Z12" s="121"/>
      <c r="AA12" s="121"/>
      <c r="AB12" s="128"/>
      <c r="AC12" s="128"/>
      <c r="AD12" s="129"/>
      <c r="AE12" s="121"/>
      <c r="AF12" s="128"/>
      <c r="AG12" s="128"/>
      <c r="AH12" s="128"/>
    </row>
    <row r="13" spans="1:34" s="51" customFormat="1" ht="13.5" customHeight="1" x14ac:dyDescent="0.3">
      <c r="A13" s="67" t="s">
        <v>5</v>
      </c>
      <c r="B13" s="76">
        <v>105083</v>
      </c>
      <c r="C13" s="76">
        <v>24703</v>
      </c>
      <c r="D13" s="76">
        <f t="shared" si="0"/>
        <v>129786</v>
      </c>
      <c r="E13" s="76"/>
      <c r="F13" s="76">
        <v>10210</v>
      </c>
      <c r="G13" s="76">
        <v>0</v>
      </c>
      <c r="H13" s="76">
        <f t="shared" si="1"/>
        <v>10210</v>
      </c>
      <c r="I13" s="76"/>
      <c r="J13" s="123">
        <v>115293</v>
      </c>
      <c r="K13" s="124">
        <v>24703</v>
      </c>
      <c r="L13" s="123">
        <f t="shared" si="2"/>
        <v>139996</v>
      </c>
      <c r="M13" s="54"/>
      <c r="N13" s="52">
        <v>0</v>
      </c>
      <c r="O13" s="52">
        <v>0</v>
      </c>
      <c r="P13" s="52">
        <f t="shared" si="3"/>
        <v>0</v>
      </c>
      <c r="Q13" s="52"/>
      <c r="R13" s="125"/>
      <c r="S13" s="131"/>
      <c r="T13" s="126"/>
      <c r="U13" s="132"/>
      <c r="V13" s="121"/>
      <c r="W13" s="121"/>
      <c r="X13" s="121"/>
      <c r="Y13" s="121"/>
      <c r="Z13" s="121"/>
      <c r="AA13" s="121"/>
      <c r="AB13" s="128"/>
      <c r="AC13" s="128"/>
      <c r="AD13" s="129"/>
      <c r="AE13" s="121"/>
      <c r="AF13" s="121"/>
      <c r="AG13" s="121"/>
      <c r="AH13" s="121"/>
    </row>
    <row r="14" spans="1:34" s="51" customFormat="1" ht="13.5" customHeight="1" x14ac:dyDescent="0.3">
      <c r="A14" s="67" t="s">
        <v>6</v>
      </c>
      <c r="B14" s="76">
        <v>846345</v>
      </c>
      <c r="C14" s="76">
        <v>367728</v>
      </c>
      <c r="D14" s="76">
        <f t="shared" si="0"/>
        <v>1214073</v>
      </c>
      <c r="E14" s="76"/>
      <c r="F14" s="76">
        <v>70063</v>
      </c>
      <c r="G14" s="76">
        <v>95801</v>
      </c>
      <c r="H14" s="76">
        <f t="shared" si="1"/>
        <v>165864</v>
      </c>
      <c r="I14" s="76"/>
      <c r="J14" s="123">
        <f>F14+B14</f>
        <v>916408</v>
      </c>
      <c r="K14" s="124">
        <f>G14+C14</f>
        <v>463529</v>
      </c>
      <c r="L14" s="123">
        <f>K14+J14</f>
        <v>1379937</v>
      </c>
      <c r="M14" s="54"/>
      <c r="N14" s="52"/>
      <c r="O14" s="52"/>
      <c r="P14" s="52">
        <v>0</v>
      </c>
      <c r="Q14" s="52"/>
      <c r="R14" s="125"/>
      <c r="S14" s="131"/>
      <c r="T14" s="126"/>
      <c r="U14" s="132"/>
      <c r="V14" s="121"/>
      <c r="W14" s="121"/>
      <c r="X14" s="121"/>
      <c r="Y14" s="121"/>
      <c r="Z14" s="121"/>
      <c r="AA14" s="121"/>
      <c r="AB14" s="128"/>
      <c r="AC14" s="128"/>
      <c r="AD14" s="129"/>
      <c r="AE14" s="121"/>
      <c r="AF14" s="121"/>
      <c r="AG14" s="121"/>
      <c r="AH14" s="121"/>
    </row>
    <row r="15" spans="1:34" s="51" customFormat="1" ht="13.5" customHeight="1" x14ac:dyDescent="0.3">
      <c r="A15" s="67" t="s">
        <v>7</v>
      </c>
      <c r="B15" s="76">
        <v>117112</v>
      </c>
      <c r="C15" s="76">
        <v>81128</v>
      </c>
      <c r="D15" s="76">
        <f t="shared" si="0"/>
        <v>198240</v>
      </c>
      <c r="E15" s="76"/>
      <c r="F15" s="76">
        <v>0</v>
      </c>
      <c r="G15" s="76">
        <v>0</v>
      </c>
      <c r="H15" s="76">
        <f t="shared" si="1"/>
        <v>0</v>
      </c>
      <c r="I15" s="76"/>
      <c r="J15" s="123">
        <v>117112</v>
      </c>
      <c r="K15" s="124">
        <v>81128</v>
      </c>
      <c r="L15" s="123">
        <f t="shared" si="2"/>
        <v>198240</v>
      </c>
      <c r="M15" s="133"/>
      <c r="N15" s="52">
        <v>0</v>
      </c>
      <c r="O15" s="52">
        <v>0</v>
      </c>
      <c r="P15" s="52">
        <f>O15+N15</f>
        <v>0</v>
      </c>
      <c r="Q15" s="52"/>
      <c r="R15" s="125"/>
      <c r="S15" s="131"/>
      <c r="T15" s="126"/>
      <c r="U15" s="132"/>
      <c r="V15" s="121"/>
      <c r="W15" s="121"/>
      <c r="X15" s="121"/>
      <c r="Y15" s="121"/>
      <c r="Z15" s="121"/>
      <c r="AA15" s="121"/>
      <c r="AB15" s="128"/>
      <c r="AC15" s="128"/>
      <c r="AD15" s="129"/>
      <c r="AE15" s="121"/>
      <c r="AF15" s="121"/>
      <c r="AG15" s="121"/>
      <c r="AH15" s="121"/>
    </row>
    <row r="16" spans="1:34" s="51" customFormat="1" ht="13.5" customHeight="1" x14ac:dyDescent="0.3">
      <c r="A16" s="67" t="s">
        <v>8</v>
      </c>
      <c r="B16" s="76">
        <v>8880</v>
      </c>
      <c r="C16" s="76">
        <v>10205</v>
      </c>
      <c r="D16" s="76">
        <f t="shared" si="0"/>
        <v>19085</v>
      </c>
      <c r="E16" s="76"/>
      <c r="F16" s="76">
        <v>27160</v>
      </c>
      <c r="G16" s="76">
        <v>25305</v>
      </c>
      <c r="H16" s="76">
        <f t="shared" si="1"/>
        <v>52465</v>
      </c>
      <c r="I16" s="76"/>
      <c r="J16" s="123">
        <v>36040</v>
      </c>
      <c r="K16" s="124">
        <v>35510</v>
      </c>
      <c r="L16" s="123">
        <f t="shared" si="2"/>
        <v>71550</v>
      </c>
      <c r="M16" s="133"/>
      <c r="N16" s="76">
        <v>0</v>
      </c>
      <c r="O16" s="52">
        <v>0</v>
      </c>
      <c r="P16" s="52">
        <f t="shared" ref="P16:P34" si="4">O16+N16</f>
        <v>0</v>
      </c>
      <c r="Q16" s="52"/>
      <c r="R16" s="125"/>
      <c r="S16" s="131"/>
      <c r="T16" s="131"/>
      <c r="U16" s="132"/>
      <c r="V16" s="121"/>
      <c r="W16" s="121"/>
      <c r="X16" s="121"/>
      <c r="Y16" s="121"/>
      <c r="Z16" s="121"/>
      <c r="AA16" s="121"/>
      <c r="AB16" s="128"/>
      <c r="AC16" s="128"/>
      <c r="AD16" s="129"/>
      <c r="AE16" s="121"/>
      <c r="AF16" s="121"/>
      <c r="AG16" s="121"/>
      <c r="AH16" s="121"/>
    </row>
    <row r="17" spans="1:34" s="51" customFormat="1" ht="13.5" customHeight="1" x14ac:dyDescent="0.3">
      <c r="A17" s="67" t="s">
        <v>9</v>
      </c>
      <c r="B17" s="76">
        <v>50526</v>
      </c>
      <c r="C17" s="76">
        <v>38878</v>
      </c>
      <c r="D17" s="76">
        <f t="shared" si="0"/>
        <v>89404</v>
      </c>
      <c r="E17" s="76"/>
      <c r="F17" s="76">
        <v>0</v>
      </c>
      <c r="G17" s="76">
        <v>0</v>
      </c>
      <c r="H17" s="76">
        <f t="shared" si="1"/>
        <v>0</v>
      </c>
      <c r="I17" s="76"/>
      <c r="J17" s="123">
        <v>50526</v>
      </c>
      <c r="K17" s="124">
        <v>38878</v>
      </c>
      <c r="L17" s="123">
        <f t="shared" si="2"/>
        <v>89404</v>
      </c>
      <c r="M17" s="133"/>
      <c r="N17" s="52">
        <v>0</v>
      </c>
      <c r="O17" s="52">
        <v>0</v>
      </c>
      <c r="P17" s="52">
        <f t="shared" si="4"/>
        <v>0</v>
      </c>
      <c r="Q17" s="52"/>
      <c r="R17" s="125"/>
      <c r="S17" s="126"/>
      <c r="T17" s="126"/>
      <c r="U17" s="132"/>
      <c r="V17" s="121"/>
      <c r="W17" s="121"/>
      <c r="X17" s="121"/>
      <c r="Y17" s="121"/>
      <c r="Z17" s="121"/>
      <c r="AA17" s="121"/>
      <c r="AB17" s="128"/>
      <c r="AC17" s="128"/>
      <c r="AD17" s="129"/>
      <c r="AE17" s="121"/>
      <c r="AF17" s="121"/>
      <c r="AG17" s="121"/>
      <c r="AH17" s="121"/>
    </row>
    <row r="18" spans="1:34" s="51" customFormat="1" ht="13.5" customHeight="1" x14ac:dyDescent="0.3">
      <c r="A18" s="67" t="s">
        <v>10</v>
      </c>
      <c r="B18" s="76">
        <v>40046</v>
      </c>
      <c r="C18" s="76">
        <v>41116</v>
      </c>
      <c r="D18" s="76">
        <f t="shared" si="0"/>
        <v>81162</v>
      </c>
      <c r="E18" s="76"/>
      <c r="F18" s="76">
        <v>0</v>
      </c>
      <c r="G18" s="76">
        <v>0</v>
      </c>
      <c r="H18" s="76">
        <f t="shared" si="1"/>
        <v>0</v>
      </c>
      <c r="I18" s="76"/>
      <c r="J18" s="123">
        <v>40046</v>
      </c>
      <c r="K18" s="124">
        <v>41116</v>
      </c>
      <c r="L18" s="123">
        <f t="shared" si="2"/>
        <v>81162</v>
      </c>
      <c r="M18" s="133"/>
      <c r="N18" s="52">
        <v>0</v>
      </c>
      <c r="O18" s="52">
        <v>0</v>
      </c>
      <c r="P18" s="52">
        <f t="shared" si="4"/>
        <v>0</v>
      </c>
      <c r="Q18" s="52"/>
      <c r="R18" s="125"/>
      <c r="S18" s="126"/>
      <c r="T18" s="126"/>
      <c r="U18" s="132"/>
      <c r="V18" s="121"/>
      <c r="W18" s="121"/>
      <c r="X18" s="121"/>
      <c r="Y18" s="121"/>
      <c r="Z18" s="121"/>
      <c r="AA18" s="121"/>
      <c r="AB18" s="128"/>
      <c r="AC18" s="128"/>
      <c r="AD18" s="129"/>
      <c r="AE18" s="121"/>
      <c r="AF18" s="121"/>
      <c r="AG18" s="121"/>
      <c r="AH18" s="121"/>
    </row>
    <row r="19" spans="1:34" s="51" customFormat="1" ht="13.5" customHeight="1" x14ac:dyDescent="0.3">
      <c r="A19" s="53" t="s">
        <v>11</v>
      </c>
      <c r="B19" s="76">
        <v>0</v>
      </c>
      <c r="C19" s="76">
        <v>0</v>
      </c>
      <c r="D19" s="76">
        <f t="shared" si="0"/>
        <v>0</v>
      </c>
      <c r="E19" s="76"/>
      <c r="F19" s="76">
        <v>0</v>
      </c>
      <c r="G19" s="76">
        <v>0</v>
      </c>
      <c r="H19" s="76">
        <f t="shared" si="1"/>
        <v>0</v>
      </c>
      <c r="I19" s="76"/>
      <c r="J19" s="123">
        <v>0</v>
      </c>
      <c r="K19" s="124">
        <v>0</v>
      </c>
      <c r="L19" s="123">
        <f t="shared" si="2"/>
        <v>0</v>
      </c>
      <c r="M19" s="133"/>
      <c r="N19" s="52">
        <v>0</v>
      </c>
      <c r="O19" s="52">
        <v>0</v>
      </c>
      <c r="P19" s="52">
        <f t="shared" si="4"/>
        <v>0</v>
      </c>
      <c r="Q19" s="52"/>
      <c r="R19" s="125"/>
      <c r="S19" s="131"/>
      <c r="T19" s="131"/>
      <c r="U19" s="132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51" customFormat="1" ht="13.5" customHeight="1" x14ac:dyDescent="0.3">
      <c r="A20" s="67" t="s">
        <v>12</v>
      </c>
      <c r="B20" s="76">
        <v>1080002</v>
      </c>
      <c r="C20" s="76">
        <v>1606867</v>
      </c>
      <c r="D20" s="76">
        <f t="shared" si="0"/>
        <v>2686869</v>
      </c>
      <c r="E20" s="76"/>
      <c r="F20" s="76">
        <v>2847380</v>
      </c>
      <c r="G20" s="76">
        <v>2146451</v>
      </c>
      <c r="H20" s="76">
        <f t="shared" si="1"/>
        <v>4993831</v>
      </c>
      <c r="I20" s="76"/>
      <c r="J20" s="123">
        <v>3927382</v>
      </c>
      <c r="K20" s="124">
        <v>3753318</v>
      </c>
      <c r="L20" s="123">
        <f t="shared" si="2"/>
        <v>7680700</v>
      </c>
      <c r="M20" s="133"/>
      <c r="N20" s="52">
        <v>0</v>
      </c>
      <c r="O20" s="52">
        <v>0</v>
      </c>
      <c r="P20" s="52">
        <f t="shared" si="4"/>
        <v>0</v>
      </c>
      <c r="Q20" s="52"/>
      <c r="R20" s="125"/>
      <c r="S20" s="126"/>
      <c r="T20" s="126"/>
      <c r="U20" s="132"/>
      <c r="V20" s="121"/>
      <c r="W20" s="121"/>
      <c r="X20" s="121"/>
      <c r="Y20" s="121"/>
      <c r="Z20" s="121"/>
      <c r="AA20" s="121"/>
      <c r="AB20" s="128"/>
      <c r="AC20" s="121"/>
      <c r="AD20" s="121"/>
      <c r="AE20" s="121"/>
      <c r="AF20" s="121"/>
      <c r="AG20" s="121"/>
      <c r="AH20" s="121"/>
    </row>
    <row r="21" spans="1:34" s="51" customFormat="1" ht="13.5" customHeight="1" x14ac:dyDescent="0.3">
      <c r="A21" s="53" t="s">
        <v>13</v>
      </c>
      <c r="B21" s="76">
        <v>3683</v>
      </c>
      <c r="C21" s="76">
        <v>223</v>
      </c>
      <c r="D21" s="76">
        <f t="shared" si="0"/>
        <v>3906</v>
      </c>
      <c r="E21" s="76"/>
      <c r="F21" s="76">
        <v>0</v>
      </c>
      <c r="G21" s="76">
        <v>550</v>
      </c>
      <c r="H21" s="76">
        <f t="shared" si="1"/>
        <v>550</v>
      </c>
      <c r="I21" s="76"/>
      <c r="J21" s="123">
        <v>3683</v>
      </c>
      <c r="K21" s="124">
        <v>773</v>
      </c>
      <c r="L21" s="123">
        <f t="shared" si="2"/>
        <v>4456</v>
      </c>
      <c r="M21" s="133"/>
      <c r="N21" s="52">
        <v>0</v>
      </c>
      <c r="O21" s="52">
        <v>0</v>
      </c>
      <c r="P21" s="52">
        <f t="shared" si="4"/>
        <v>0</v>
      </c>
      <c r="Q21" s="52"/>
      <c r="R21" s="125"/>
      <c r="S21" s="126"/>
      <c r="T21" s="126"/>
      <c r="U21" s="132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51" customFormat="1" ht="13.5" customHeight="1" x14ac:dyDescent="0.3">
      <c r="A22" s="67" t="s">
        <v>14</v>
      </c>
      <c r="B22" s="76">
        <v>0</v>
      </c>
      <c r="C22" s="76">
        <v>0</v>
      </c>
      <c r="D22" s="76">
        <f t="shared" si="0"/>
        <v>0</v>
      </c>
      <c r="E22" s="76"/>
      <c r="F22" s="76">
        <v>0</v>
      </c>
      <c r="G22" s="76">
        <v>0</v>
      </c>
      <c r="H22" s="76">
        <f t="shared" si="1"/>
        <v>0</v>
      </c>
      <c r="I22" s="76"/>
      <c r="J22" s="123">
        <v>0</v>
      </c>
      <c r="K22" s="124">
        <v>0</v>
      </c>
      <c r="L22" s="123">
        <f t="shared" si="2"/>
        <v>0</v>
      </c>
      <c r="M22" s="133"/>
      <c r="N22" s="52">
        <v>0</v>
      </c>
      <c r="O22" s="52">
        <v>0</v>
      </c>
      <c r="P22" s="52">
        <f t="shared" si="4"/>
        <v>0</v>
      </c>
      <c r="Q22" s="52"/>
      <c r="R22" s="125"/>
      <c r="S22" s="126"/>
      <c r="T22" s="126"/>
      <c r="U22" s="132"/>
      <c r="V22" s="121"/>
      <c r="W22" s="121"/>
      <c r="X22" s="121"/>
      <c r="Y22" s="121"/>
      <c r="Z22" s="121"/>
      <c r="AA22" s="121"/>
      <c r="AB22" s="128"/>
      <c r="AC22" s="121"/>
      <c r="AD22" s="121"/>
      <c r="AE22" s="121"/>
      <c r="AF22" s="121"/>
      <c r="AG22" s="121"/>
      <c r="AH22" s="121"/>
    </row>
    <row r="23" spans="1:34" s="51" customFormat="1" ht="13.5" customHeight="1" x14ac:dyDescent="0.3">
      <c r="A23" s="67" t="s">
        <v>15</v>
      </c>
      <c r="B23" s="76">
        <v>0</v>
      </c>
      <c r="C23" s="76">
        <v>0</v>
      </c>
      <c r="D23" s="76">
        <f t="shared" si="0"/>
        <v>0</v>
      </c>
      <c r="E23" s="76"/>
      <c r="F23" s="76">
        <v>0</v>
      </c>
      <c r="G23" s="76">
        <v>0</v>
      </c>
      <c r="H23" s="76">
        <f t="shared" si="1"/>
        <v>0</v>
      </c>
      <c r="I23" s="76"/>
      <c r="J23" s="123">
        <v>0</v>
      </c>
      <c r="K23" s="124">
        <v>0</v>
      </c>
      <c r="L23" s="123">
        <f t="shared" si="2"/>
        <v>0</v>
      </c>
      <c r="M23" s="133"/>
      <c r="N23" s="52">
        <v>0</v>
      </c>
      <c r="O23" s="52">
        <v>0</v>
      </c>
      <c r="P23" s="52">
        <f t="shared" si="4"/>
        <v>0</v>
      </c>
      <c r="Q23" s="52"/>
      <c r="R23" s="125"/>
      <c r="S23" s="131"/>
      <c r="T23" s="131"/>
      <c r="U23" s="132"/>
      <c r="V23" s="121"/>
      <c r="W23" s="121"/>
      <c r="X23" s="121"/>
      <c r="Y23" s="121"/>
      <c r="Z23" s="121"/>
      <c r="AA23" s="121"/>
      <c r="AB23" s="128"/>
      <c r="AC23" s="128"/>
      <c r="AD23" s="129"/>
      <c r="AE23" s="121"/>
      <c r="AF23" s="128"/>
      <c r="AG23" s="121"/>
      <c r="AH23" s="128"/>
    </row>
    <row r="24" spans="1:34" s="51" customFormat="1" ht="13.5" customHeight="1" x14ac:dyDescent="0.3">
      <c r="A24" s="67" t="s">
        <v>16</v>
      </c>
      <c r="B24" s="76">
        <v>0</v>
      </c>
      <c r="C24" s="76">
        <v>0</v>
      </c>
      <c r="D24" s="76">
        <f t="shared" si="0"/>
        <v>0</v>
      </c>
      <c r="E24" s="76"/>
      <c r="F24" s="76">
        <v>0</v>
      </c>
      <c r="G24" s="76">
        <v>0</v>
      </c>
      <c r="H24" s="76">
        <f t="shared" si="1"/>
        <v>0</v>
      </c>
      <c r="I24" s="76"/>
      <c r="J24" s="123">
        <v>0</v>
      </c>
      <c r="K24" s="124">
        <v>0</v>
      </c>
      <c r="L24" s="123">
        <f t="shared" si="2"/>
        <v>0</v>
      </c>
      <c r="M24" s="133"/>
      <c r="N24" s="52">
        <v>0</v>
      </c>
      <c r="O24" s="52">
        <v>0</v>
      </c>
      <c r="P24" s="52">
        <f t="shared" si="4"/>
        <v>0</v>
      </c>
      <c r="Q24" s="52"/>
      <c r="R24" s="125"/>
      <c r="S24" s="126"/>
      <c r="T24" s="126"/>
      <c r="U24" s="132"/>
      <c r="V24" s="121"/>
      <c r="W24" s="121"/>
      <c r="X24" s="121"/>
      <c r="Y24" s="121"/>
      <c r="Z24" s="121"/>
      <c r="AA24" s="121"/>
      <c r="AB24" s="128"/>
      <c r="AC24" s="121"/>
      <c r="AD24" s="121"/>
      <c r="AE24" s="121"/>
      <c r="AF24" s="121"/>
      <c r="AG24" s="121"/>
      <c r="AH24" s="121"/>
    </row>
    <row r="25" spans="1:34" s="51" customFormat="1" ht="13.5" customHeight="1" x14ac:dyDescent="0.3">
      <c r="A25" s="67" t="s">
        <v>17</v>
      </c>
      <c r="B25" s="76">
        <v>503023</v>
      </c>
      <c r="C25" s="76">
        <v>261128</v>
      </c>
      <c r="D25" s="76">
        <f t="shared" si="0"/>
        <v>764151</v>
      </c>
      <c r="E25" s="76"/>
      <c r="F25" s="76">
        <v>834612</v>
      </c>
      <c r="G25" s="76">
        <v>419428</v>
      </c>
      <c r="H25" s="76">
        <f t="shared" si="1"/>
        <v>1254040</v>
      </c>
      <c r="I25" s="76"/>
      <c r="J25" s="123">
        <v>1337635</v>
      </c>
      <c r="K25" s="124">
        <v>680556</v>
      </c>
      <c r="L25" s="123">
        <f t="shared" si="2"/>
        <v>2018191</v>
      </c>
      <c r="M25" s="133"/>
      <c r="N25" s="52">
        <v>318199</v>
      </c>
      <c r="O25" s="52">
        <v>398966</v>
      </c>
      <c r="P25" s="52">
        <f t="shared" si="4"/>
        <v>717165</v>
      </c>
      <c r="Q25" s="52"/>
      <c r="R25" s="125"/>
      <c r="S25" s="131"/>
      <c r="T25" s="126"/>
      <c r="U25" s="132"/>
      <c r="V25" s="121"/>
      <c r="W25" s="121"/>
      <c r="X25" s="121"/>
      <c r="Y25" s="121"/>
      <c r="Z25" s="121"/>
      <c r="AA25" s="121"/>
      <c r="AB25" s="128"/>
      <c r="AC25" s="128"/>
      <c r="AD25" s="129"/>
      <c r="AE25" s="121"/>
      <c r="AF25" s="128"/>
      <c r="AG25" s="121"/>
      <c r="AH25" s="128"/>
    </row>
    <row r="26" spans="1:34" s="51" customFormat="1" ht="13.5" customHeight="1" x14ac:dyDescent="0.3">
      <c r="A26" s="67" t="s">
        <v>18</v>
      </c>
      <c r="B26" s="76">
        <v>32839</v>
      </c>
      <c r="C26" s="76">
        <v>7169</v>
      </c>
      <c r="D26" s="76">
        <f t="shared" si="0"/>
        <v>40008</v>
      </c>
      <c r="E26" s="76"/>
      <c r="F26" s="76">
        <v>0</v>
      </c>
      <c r="G26" s="76">
        <v>0</v>
      </c>
      <c r="H26" s="76">
        <f t="shared" si="1"/>
        <v>0</v>
      </c>
      <c r="I26" s="76"/>
      <c r="J26" s="123">
        <v>32839</v>
      </c>
      <c r="K26" s="124">
        <v>7169</v>
      </c>
      <c r="L26" s="123">
        <f t="shared" si="2"/>
        <v>40008</v>
      </c>
      <c r="M26" s="133"/>
      <c r="N26" s="52">
        <v>0</v>
      </c>
      <c r="O26" s="52">
        <v>0</v>
      </c>
      <c r="P26" s="52">
        <f t="shared" si="4"/>
        <v>0</v>
      </c>
      <c r="Q26" s="52"/>
      <c r="R26" s="125"/>
      <c r="S26" s="131"/>
      <c r="T26" s="126"/>
      <c r="U26" s="132"/>
      <c r="V26" s="121"/>
      <c r="W26" s="121"/>
      <c r="X26" s="121"/>
      <c r="Y26" s="121"/>
      <c r="Z26" s="121"/>
      <c r="AA26" s="121"/>
      <c r="AB26" s="128"/>
      <c r="AC26" s="128"/>
      <c r="AD26" s="129"/>
      <c r="AE26" s="121"/>
      <c r="AF26" s="121"/>
      <c r="AG26" s="121"/>
      <c r="AH26" s="121"/>
    </row>
    <row r="27" spans="1:34" s="51" customFormat="1" ht="13.5" customHeight="1" x14ac:dyDescent="0.3">
      <c r="A27" s="67" t="s">
        <v>19</v>
      </c>
      <c r="B27" s="76">
        <v>174630</v>
      </c>
      <c r="C27" s="76">
        <v>568808</v>
      </c>
      <c r="D27" s="76">
        <f t="shared" si="0"/>
        <v>743438</v>
      </c>
      <c r="E27" s="76"/>
      <c r="F27" s="76">
        <v>0</v>
      </c>
      <c r="G27" s="76">
        <v>0</v>
      </c>
      <c r="H27" s="76">
        <f t="shared" si="1"/>
        <v>0</v>
      </c>
      <c r="I27" s="76"/>
      <c r="J27" s="123">
        <v>174630</v>
      </c>
      <c r="K27" s="124">
        <v>568808</v>
      </c>
      <c r="L27" s="123">
        <f t="shared" si="2"/>
        <v>743438</v>
      </c>
      <c r="M27" s="133"/>
      <c r="N27" s="52">
        <v>0</v>
      </c>
      <c r="O27" s="52">
        <v>0</v>
      </c>
      <c r="P27" s="52">
        <f t="shared" si="4"/>
        <v>0</v>
      </c>
      <c r="Q27" s="52"/>
      <c r="R27" s="125"/>
      <c r="S27" s="131"/>
      <c r="T27" s="126"/>
      <c r="U27" s="132"/>
      <c r="V27" s="121"/>
      <c r="W27" s="121"/>
      <c r="X27" s="121"/>
      <c r="Y27" s="121"/>
      <c r="Z27" s="121"/>
      <c r="AA27" s="121"/>
      <c r="AB27" s="128"/>
      <c r="AC27" s="128"/>
      <c r="AD27" s="129"/>
      <c r="AE27" s="121"/>
      <c r="AF27" s="121"/>
      <c r="AG27" s="121"/>
      <c r="AH27" s="121"/>
    </row>
    <row r="28" spans="1:34" s="51" customFormat="1" ht="13.5" customHeight="1" x14ac:dyDescent="0.3">
      <c r="A28" s="67" t="s">
        <v>20</v>
      </c>
      <c r="B28" s="76">
        <v>258375</v>
      </c>
      <c r="C28" s="76">
        <v>768312</v>
      </c>
      <c r="D28" s="76">
        <f t="shared" si="0"/>
        <v>1026687</v>
      </c>
      <c r="E28" s="76"/>
      <c r="F28" s="76">
        <v>0</v>
      </c>
      <c r="G28" s="76">
        <v>0</v>
      </c>
      <c r="H28" s="76">
        <f t="shared" si="1"/>
        <v>0</v>
      </c>
      <c r="I28" s="76"/>
      <c r="J28" s="123">
        <v>258375</v>
      </c>
      <c r="K28" s="124">
        <v>768312</v>
      </c>
      <c r="L28" s="123">
        <f t="shared" si="2"/>
        <v>1026687</v>
      </c>
      <c r="M28" s="133"/>
      <c r="N28" s="52">
        <v>0</v>
      </c>
      <c r="O28" s="52">
        <v>0</v>
      </c>
      <c r="P28" s="52">
        <f t="shared" si="4"/>
        <v>0</v>
      </c>
      <c r="Q28" s="52"/>
      <c r="R28" s="125"/>
      <c r="S28" s="131"/>
      <c r="T28" s="126"/>
      <c r="U28" s="132"/>
      <c r="V28" s="121"/>
      <c r="W28" s="121"/>
      <c r="X28" s="121"/>
      <c r="Y28" s="121"/>
      <c r="Z28" s="121"/>
      <c r="AA28" s="121"/>
      <c r="AB28" s="128"/>
      <c r="AC28" s="128"/>
      <c r="AD28" s="129"/>
      <c r="AE28" s="121"/>
      <c r="AF28" s="121"/>
      <c r="AG28" s="121"/>
      <c r="AH28" s="121"/>
    </row>
    <row r="29" spans="1:34" s="51" customFormat="1" ht="13.5" customHeight="1" x14ac:dyDescent="0.3">
      <c r="A29" s="67" t="s">
        <v>21</v>
      </c>
      <c r="B29" s="76">
        <v>380090</v>
      </c>
      <c r="C29" s="76">
        <v>232383</v>
      </c>
      <c r="D29" s="76">
        <f t="shared" si="0"/>
        <v>612473</v>
      </c>
      <c r="E29" s="76"/>
      <c r="F29" s="76">
        <v>0</v>
      </c>
      <c r="G29" s="76">
        <v>0</v>
      </c>
      <c r="H29" s="76">
        <f t="shared" si="1"/>
        <v>0</v>
      </c>
      <c r="I29" s="76"/>
      <c r="J29" s="123">
        <v>380090</v>
      </c>
      <c r="K29" s="124">
        <v>232383</v>
      </c>
      <c r="L29" s="123">
        <f t="shared" si="2"/>
        <v>612473</v>
      </c>
      <c r="M29" s="133"/>
      <c r="N29" s="52">
        <v>719</v>
      </c>
      <c r="O29" s="52">
        <v>0</v>
      </c>
      <c r="P29" s="52">
        <f t="shared" si="4"/>
        <v>719</v>
      </c>
      <c r="Q29" s="52"/>
      <c r="R29" s="125"/>
      <c r="S29" s="131"/>
      <c r="T29" s="126"/>
      <c r="U29" s="132"/>
      <c r="V29" s="121"/>
      <c r="W29" s="121"/>
      <c r="X29" s="121"/>
      <c r="Y29" s="121"/>
      <c r="Z29" s="121"/>
      <c r="AA29" s="121"/>
      <c r="AB29" s="128"/>
      <c r="AC29" s="128"/>
      <c r="AD29" s="129"/>
      <c r="AE29" s="121"/>
      <c r="AF29" s="128"/>
      <c r="AG29" s="121"/>
      <c r="AH29" s="128"/>
    </row>
    <row r="30" spans="1:34" s="51" customFormat="1" ht="13.5" customHeight="1" x14ac:dyDescent="0.3">
      <c r="A30" s="67" t="s">
        <v>22</v>
      </c>
      <c r="B30" s="76">
        <v>1251331</v>
      </c>
      <c r="C30" s="76">
        <v>379089.60000000003</v>
      </c>
      <c r="D30" s="76">
        <f t="shared" si="0"/>
        <v>1630420.6</v>
      </c>
      <c r="E30" s="76"/>
      <c r="F30" s="76">
        <v>17624</v>
      </c>
      <c r="G30" s="76">
        <v>1475</v>
      </c>
      <c r="H30" s="76">
        <f t="shared" si="1"/>
        <v>19099</v>
      </c>
      <c r="I30" s="76"/>
      <c r="J30" s="123">
        <v>1268955</v>
      </c>
      <c r="K30" s="124">
        <v>380564.60000000003</v>
      </c>
      <c r="L30" s="123">
        <f t="shared" si="2"/>
        <v>1649519.6</v>
      </c>
      <c r="M30" s="133"/>
      <c r="N30" s="52">
        <v>0</v>
      </c>
      <c r="O30" s="52">
        <v>0</v>
      </c>
      <c r="P30" s="52">
        <f t="shared" si="4"/>
        <v>0</v>
      </c>
      <c r="Q30" s="52"/>
      <c r="R30" s="125"/>
      <c r="S30" s="126"/>
      <c r="T30" s="126"/>
      <c r="U30" s="132"/>
      <c r="V30" s="121"/>
      <c r="W30" s="121"/>
      <c r="X30" s="121"/>
      <c r="Y30" s="121"/>
      <c r="Z30" s="121"/>
      <c r="AA30" s="121"/>
      <c r="AB30" s="128"/>
      <c r="AC30" s="128"/>
      <c r="AD30" s="129"/>
      <c r="AE30" s="121"/>
      <c r="AF30" s="121"/>
      <c r="AG30" s="121"/>
      <c r="AH30" s="121"/>
    </row>
    <row r="31" spans="1:34" s="51" customFormat="1" ht="13.5" customHeight="1" x14ac:dyDescent="0.3">
      <c r="A31" s="67" t="s">
        <v>23</v>
      </c>
      <c r="B31" s="76">
        <v>248890</v>
      </c>
      <c r="C31" s="76">
        <v>171068</v>
      </c>
      <c r="D31" s="76">
        <f t="shared" si="0"/>
        <v>419958</v>
      </c>
      <c r="E31" s="76"/>
      <c r="F31" s="76">
        <v>0</v>
      </c>
      <c r="G31" s="76">
        <v>0</v>
      </c>
      <c r="H31" s="76">
        <f t="shared" si="1"/>
        <v>0</v>
      </c>
      <c r="I31" s="76"/>
      <c r="J31" s="123">
        <v>248890</v>
      </c>
      <c r="K31" s="124">
        <v>171068</v>
      </c>
      <c r="L31" s="123">
        <f t="shared" si="2"/>
        <v>419958</v>
      </c>
      <c r="M31" s="133"/>
      <c r="N31" s="52">
        <v>521</v>
      </c>
      <c r="O31" s="52">
        <v>0</v>
      </c>
      <c r="P31" s="52">
        <f t="shared" si="4"/>
        <v>521</v>
      </c>
      <c r="Q31" s="52"/>
      <c r="R31" s="125"/>
      <c r="S31" s="126"/>
      <c r="T31" s="126"/>
      <c r="U31" s="132"/>
      <c r="V31" s="121"/>
      <c r="W31" s="121"/>
      <c r="X31" s="121"/>
      <c r="Y31" s="121"/>
      <c r="Z31" s="121"/>
      <c r="AA31" s="121"/>
      <c r="AB31" s="128"/>
      <c r="AC31" s="128"/>
      <c r="AD31" s="129"/>
      <c r="AE31" s="121"/>
      <c r="AF31" s="121"/>
      <c r="AG31" s="121"/>
      <c r="AH31" s="121"/>
    </row>
    <row r="32" spans="1:34" s="51" customFormat="1" ht="13.5" customHeight="1" x14ac:dyDescent="0.3">
      <c r="A32" s="67" t="s">
        <v>24</v>
      </c>
      <c r="B32" s="76">
        <v>47543</v>
      </c>
      <c r="C32" s="76">
        <v>0</v>
      </c>
      <c r="D32" s="76">
        <f t="shared" si="0"/>
        <v>47543</v>
      </c>
      <c r="E32" s="76"/>
      <c r="F32" s="76">
        <v>0</v>
      </c>
      <c r="G32" s="76">
        <v>0</v>
      </c>
      <c r="H32" s="76">
        <f t="shared" si="1"/>
        <v>0</v>
      </c>
      <c r="I32" s="76"/>
      <c r="J32" s="123">
        <v>47543</v>
      </c>
      <c r="K32" s="124">
        <v>0</v>
      </c>
      <c r="L32" s="123">
        <f t="shared" si="2"/>
        <v>47543</v>
      </c>
      <c r="M32" s="133"/>
      <c r="N32" s="52">
        <v>0</v>
      </c>
      <c r="O32" s="52">
        <v>0</v>
      </c>
      <c r="P32" s="52">
        <f t="shared" si="4"/>
        <v>0</v>
      </c>
      <c r="Q32" s="52"/>
      <c r="R32" s="134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5" ht="13.5" customHeight="1" x14ac:dyDescent="0.3">
      <c r="A33" s="67" t="s">
        <v>25</v>
      </c>
      <c r="B33" s="76">
        <v>56100</v>
      </c>
      <c r="C33" s="76">
        <v>56754</v>
      </c>
      <c r="D33" s="76">
        <f t="shared" si="0"/>
        <v>112854</v>
      </c>
      <c r="E33" s="76"/>
      <c r="F33" s="76">
        <v>0</v>
      </c>
      <c r="G33" s="76">
        <v>0</v>
      </c>
      <c r="H33" s="76">
        <f t="shared" si="1"/>
        <v>0</v>
      </c>
      <c r="I33" s="76"/>
      <c r="J33" s="123">
        <v>56100</v>
      </c>
      <c r="K33" s="124">
        <v>56754</v>
      </c>
      <c r="L33" s="123">
        <f t="shared" si="2"/>
        <v>112854</v>
      </c>
      <c r="M33" s="133"/>
      <c r="N33" s="52">
        <v>0</v>
      </c>
      <c r="O33" s="52">
        <v>0</v>
      </c>
      <c r="P33" s="52">
        <f t="shared" si="4"/>
        <v>0</v>
      </c>
      <c r="Q33" s="52"/>
      <c r="R33" s="134"/>
      <c r="AB33" s="128"/>
      <c r="AC33" s="128"/>
      <c r="AD33" s="129"/>
      <c r="AF33" s="128"/>
      <c r="AH33" s="128"/>
    </row>
    <row r="34" spans="1:35" ht="13.5" customHeight="1" x14ac:dyDescent="0.3">
      <c r="A34" s="67" t="s">
        <v>26</v>
      </c>
      <c r="B34" s="76">
        <v>0</v>
      </c>
      <c r="C34" s="76">
        <v>0</v>
      </c>
      <c r="D34" s="76">
        <f t="shared" si="0"/>
        <v>0</v>
      </c>
      <c r="E34" s="76"/>
      <c r="F34" s="76">
        <v>0</v>
      </c>
      <c r="G34" s="76">
        <v>0</v>
      </c>
      <c r="H34" s="76">
        <f t="shared" si="1"/>
        <v>0</v>
      </c>
      <c r="I34" s="76"/>
      <c r="J34" s="123">
        <v>0</v>
      </c>
      <c r="K34" s="124">
        <v>0</v>
      </c>
      <c r="L34" s="123">
        <f t="shared" si="2"/>
        <v>0</v>
      </c>
      <c r="M34" s="133"/>
      <c r="N34" s="52">
        <v>0</v>
      </c>
      <c r="O34" s="52">
        <v>0</v>
      </c>
      <c r="P34" s="52">
        <f t="shared" si="4"/>
        <v>0</v>
      </c>
      <c r="Q34" s="68"/>
      <c r="R34" s="134"/>
    </row>
    <row r="35" spans="1:35" ht="13.5" customHeight="1" x14ac:dyDescent="0.2">
      <c r="A35" s="67" t="s">
        <v>27</v>
      </c>
      <c r="B35" s="76">
        <v>37516</v>
      </c>
      <c r="C35" s="76">
        <v>91864</v>
      </c>
      <c r="D35" s="76">
        <f t="shared" si="0"/>
        <v>129380</v>
      </c>
      <c r="E35" s="76"/>
      <c r="F35" s="76">
        <v>0</v>
      </c>
      <c r="G35" s="76">
        <v>0</v>
      </c>
      <c r="H35" s="76">
        <f t="shared" si="1"/>
        <v>0</v>
      </c>
      <c r="I35" s="76"/>
      <c r="J35" s="123">
        <v>37516</v>
      </c>
      <c r="K35" s="124">
        <v>91864</v>
      </c>
      <c r="L35" s="123">
        <f t="shared" si="2"/>
        <v>129380</v>
      </c>
      <c r="M35" s="133"/>
      <c r="N35" s="52">
        <v>51491</v>
      </c>
      <c r="O35" s="52">
        <v>0</v>
      </c>
      <c r="P35" s="52">
        <f>O35+N35</f>
        <v>51491</v>
      </c>
      <c r="Q35" s="69"/>
    </row>
    <row r="36" spans="1:35" ht="13.5" customHeight="1" x14ac:dyDescent="0.2">
      <c r="A36" s="91" t="s">
        <v>28</v>
      </c>
      <c r="B36" s="87">
        <f>SUM(B9:B10)+SUM(B13:B24)</f>
        <v>12201410</v>
      </c>
      <c r="C36" s="87">
        <f>SUM(C9:C10)+SUM(C13:C24)</f>
        <v>17510518</v>
      </c>
      <c r="D36" s="87">
        <f>SUM(D9:D10)+SUM(D13:D24)</f>
        <v>29711928</v>
      </c>
      <c r="E36" s="68"/>
      <c r="F36" s="87">
        <f>SUM(F9:F10)+SUM(F13:F24)</f>
        <v>100924306</v>
      </c>
      <c r="G36" s="87">
        <f>SUM(G9:G10)+SUM(G13:G24)</f>
        <v>94019566</v>
      </c>
      <c r="H36" s="87">
        <f>SUM(H9:H10)+SUM(H13:H24)</f>
        <v>194943872</v>
      </c>
      <c r="I36" s="68"/>
      <c r="J36" s="87">
        <f>SUM(J9:J10)+SUM(J13:J24)</f>
        <v>113125716</v>
      </c>
      <c r="K36" s="87">
        <f>SUM(K9:K10)+SUM(K13:K24)</f>
        <v>111530084</v>
      </c>
      <c r="L36" s="87">
        <f>SUM(L9:L10)+SUM(L13:L24)</f>
        <v>224655800</v>
      </c>
      <c r="M36" s="68"/>
      <c r="N36" s="87">
        <f>SUM(N9:N10)+SUM(N13:N24)</f>
        <v>1067283</v>
      </c>
      <c r="O36" s="87">
        <f>SUM(O9:O10)+SUM(O13:O24)</f>
        <v>3209778</v>
      </c>
      <c r="P36" s="87">
        <f>SUM(P9:P10)+SUM(P13:P24)</f>
        <v>4277061</v>
      </c>
      <c r="Q36" s="54"/>
    </row>
    <row r="37" spans="1:35" ht="13.5" customHeight="1" x14ac:dyDescent="0.2">
      <c r="A37" s="86"/>
      <c r="B37" s="88"/>
      <c r="C37" s="88"/>
      <c r="D37" s="88"/>
      <c r="E37" s="69"/>
      <c r="F37" s="88"/>
      <c r="G37" s="88"/>
      <c r="H37" s="88"/>
      <c r="I37" s="69"/>
      <c r="J37" s="88"/>
      <c r="K37" s="88"/>
      <c r="L37" s="88"/>
      <c r="M37" s="69"/>
      <c r="N37" s="88"/>
      <c r="O37" s="88"/>
      <c r="P37" s="88"/>
      <c r="Q37" s="55"/>
    </row>
    <row r="38" spans="1:35" ht="13.5" customHeight="1" x14ac:dyDescent="0.2">
      <c r="A38" s="67" t="s">
        <v>29</v>
      </c>
      <c r="B38" s="54">
        <f>+B11+SUM(B25:B28)+B34</f>
        <v>5395803</v>
      </c>
      <c r="C38" s="54">
        <f>+C11+SUM(C25:C28)+C34</f>
        <v>3981746</v>
      </c>
      <c r="D38" s="54">
        <f>+D11+SUM(D25:D28)+D34</f>
        <v>9377549</v>
      </c>
      <c r="E38" s="54"/>
      <c r="F38" s="54">
        <f>+F11+SUM(F25:F28)+F34</f>
        <v>968861</v>
      </c>
      <c r="G38" s="54">
        <f>+G11+SUM(G25:G28)+G34</f>
        <v>758703</v>
      </c>
      <c r="H38" s="54">
        <f>+H11+SUM(H25:H28)+H34</f>
        <v>1727564</v>
      </c>
      <c r="I38" s="54"/>
      <c r="J38" s="54">
        <f>+J11+SUM(J25:J28)+J34</f>
        <v>6364664</v>
      </c>
      <c r="K38" s="54">
        <f>+K11+SUM(K25:K28)+K34</f>
        <v>4740449</v>
      </c>
      <c r="L38" s="54">
        <f>+L11+SUM(L25:L28)+L34</f>
        <v>11105113</v>
      </c>
      <c r="M38" s="54"/>
      <c r="N38" s="54">
        <f>+N11+SUM(N25:N28)+N34</f>
        <v>327561</v>
      </c>
      <c r="O38" s="54">
        <f>+O11+SUM(O25:O28)+O34</f>
        <v>407466</v>
      </c>
      <c r="P38" s="54">
        <f>+P11+SUM(P25:P28)+P34</f>
        <v>735027</v>
      </c>
      <c r="Q38" s="70"/>
    </row>
    <row r="39" spans="1:35" ht="13.5" customHeight="1" x14ac:dyDescent="0.2">
      <c r="A39" s="67" t="s">
        <v>30</v>
      </c>
      <c r="B39" s="55">
        <f>+B12+SUM(B29:B33)+B35</f>
        <v>6497187</v>
      </c>
      <c r="C39" s="55">
        <f>+C12+SUM(C29:C33)+C35</f>
        <v>3295396.6</v>
      </c>
      <c r="D39" s="55">
        <f>D35+D33+D32+D31+D30+D29+D12</f>
        <v>9792583.5999999996</v>
      </c>
      <c r="E39" s="55"/>
      <c r="F39" s="55">
        <f>+F12+SUM(F29:F33)+F35</f>
        <v>126763</v>
      </c>
      <c r="G39" s="55">
        <f>+G12+SUM(G29:G33)+G35</f>
        <v>204957</v>
      </c>
      <c r="H39" s="55">
        <f>+H12+SUM(H29:H33)+H35</f>
        <v>331720</v>
      </c>
      <c r="I39" s="55"/>
      <c r="J39" s="55">
        <f>+J12+SUM(J29:J33)+J35</f>
        <v>6623950</v>
      </c>
      <c r="K39" s="55">
        <f>+K12+SUM(K29:K33)+K35</f>
        <v>3500353.6</v>
      </c>
      <c r="L39" s="55">
        <f>+L12+SUM(L29:L33)+L35</f>
        <v>10124303.6</v>
      </c>
      <c r="M39" s="55"/>
      <c r="N39" s="55">
        <f>+N12+SUM(N29:N33)+N35</f>
        <v>188769</v>
      </c>
      <c r="O39" s="55">
        <f>+O12+SUM(O29:O33)+O35</f>
        <v>132122</v>
      </c>
      <c r="P39" s="55">
        <f>+P12+SUM(P29:P33)+P35</f>
        <v>320891</v>
      </c>
      <c r="Q39" s="70"/>
    </row>
    <row r="40" spans="1:35" ht="12.6" customHeight="1" x14ac:dyDescent="0.2">
      <c r="A40" s="86" t="s">
        <v>42</v>
      </c>
      <c r="B40" s="85">
        <f t="shared" ref="B40:P40" si="5">SUM(B36:B39)</f>
        <v>24094400</v>
      </c>
      <c r="C40" s="85">
        <f t="shared" si="5"/>
        <v>24787660.600000001</v>
      </c>
      <c r="D40" s="85">
        <f t="shared" si="5"/>
        <v>48882060.600000001</v>
      </c>
      <c r="E40" s="70"/>
      <c r="F40" s="85">
        <f t="shared" si="5"/>
        <v>102019930</v>
      </c>
      <c r="G40" s="85">
        <f t="shared" si="5"/>
        <v>94983226</v>
      </c>
      <c r="H40" s="85">
        <f t="shared" si="5"/>
        <v>197003156</v>
      </c>
      <c r="I40" s="70"/>
      <c r="J40" s="85">
        <f t="shared" si="5"/>
        <v>126114330</v>
      </c>
      <c r="K40" s="85">
        <f t="shared" si="5"/>
        <v>119770886.59999999</v>
      </c>
      <c r="L40" s="85">
        <f t="shared" si="5"/>
        <v>245885216.59999999</v>
      </c>
      <c r="M40" s="70"/>
      <c r="N40" s="85">
        <f t="shared" si="5"/>
        <v>1583613</v>
      </c>
      <c r="O40" s="85">
        <f t="shared" si="5"/>
        <v>3749366</v>
      </c>
      <c r="P40" s="85">
        <f t="shared" si="5"/>
        <v>5332979</v>
      </c>
    </row>
    <row r="41" spans="1:35" s="34" customFormat="1" ht="12" customHeight="1" x14ac:dyDescent="0.2">
      <c r="A41" s="86"/>
      <c r="B41" s="85"/>
      <c r="C41" s="85"/>
      <c r="D41" s="85"/>
      <c r="E41" s="70"/>
      <c r="F41" s="85"/>
      <c r="G41" s="85"/>
      <c r="H41" s="85"/>
      <c r="I41" s="70"/>
      <c r="J41" s="85"/>
      <c r="K41" s="85"/>
      <c r="L41" s="85"/>
      <c r="M41" s="70"/>
      <c r="N41" s="85"/>
      <c r="O41" s="85"/>
      <c r="P41" s="8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3" spans="1:35" ht="12.6" customHeight="1" x14ac:dyDescent="0.2">
      <c r="A43" s="35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</sheetData>
  <mergeCells count="46">
    <mergeCell ref="L40:L41"/>
    <mergeCell ref="N40:N41"/>
    <mergeCell ref="O40:O41"/>
    <mergeCell ref="P40:P41"/>
    <mergeCell ref="P36:P37"/>
    <mergeCell ref="A40:A41"/>
    <mergeCell ref="B40:B41"/>
    <mergeCell ref="C40:C41"/>
    <mergeCell ref="D40:D41"/>
    <mergeCell ref="F40:F41"/>
    <mergeCell ref="G40:G41"/>
    <mergeCell ref="H40:H41"/>
    <mergeCell ref="J40:J41"/>
    <mergeCell ref="K40:K41"/>
    <mergeCell ref="H36:H37"/>
    <mergeCell ref="J36:J37"/>
    <mergeCell ref="K36:K37"/>
    <mergeCell ref="L36:L37"/>
    <mergeCell ref="N36:N37"/>
    <mergeCell ref="O36:O37"/>
    <mergeCell ref="L6:L8"/>
    <mergeCell ref="N6:N8"/>
    <mergeCell ref="O6:O8"/>
    <mergeCell ref="P6:P8"/>
    <mergeCell ref="A36:A37"/>
    <mergeCell ref="B36:B37"/>
    <mergeCell ref="C36:C37"/>
    <mergeCell ref="D36:D37"/>
    <mergeCell ref="F36:F37"/>
    <mergeCell ref="G36:G37"/>
    <mergeCell ref="D6:D8"/>
    <mergeCell ref="F6:F8"/>
    <mergeCell ref="G6:G8"/>
    <mergeCell ref="H6:H8"/>
    <mergeCell ref="J6:J8"/>
    <mergeCell ref="K6:K8"/>
    <mergeCell ref="A1:Q1"/>
    <mergeCell ref="A2:Q2"/>
    <mergeCell ref="P3:Q3"/>
    <mergeCell ref="A4:A8"/>
    <mergeCell ref="B4:D5"/>
    <mergeCell ref="F4:H5"/>
    <mergeCell ref="J4:L5"/>
    <mergeCell ref="N4:P5"/>
    <mergeCell ref="B6:B8"/>
    <mergeCell ref="C6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workbookViewId="0">
      <selection sqref="A1:XFD1048576"/>
    </sheetView>
  </sheetViews>
  <sheetFormatPr defaultRowHeight="12.75" x14ac:dyDescent="0.2"/>
  <cols>
    <col min="1" max="1" width="18.7109375" style="51" customWidth="1"/>
    <col min="2" max="2" width="10.42578125" style="51" customWidth="1"/>
    <col min="3" max="3" width="10.140625" style="51" customWidth="1"/>
    <col min="4" max="4" width="10.28515625" style="51" customWidth="1"/>
    <col min="5" max="5" width="1.28515625" style="51" customWidth="1"/>
    <col min="6" max="7" width="10.7109375" style="51" customWidth="1"/>
    <col min="8" max="8" width="11.85546875" style="51" customWidth="1"/>
    <col min="9" max="9" width="1.28515625" style="51" customWidth="1"/>
    <col min="10" max="10" width="10.42578125" style="51" customWidth="1"/>
    <col min="11" max="11" width="10.5703125" style="51" customWidth="1"/>
    <col min="12" max="12" width="11" style="51" customWidth="1"/>
    <col min="13" max="13" width="1.28515625" style="51" customWidth="1"/>
    <col min="14" max="14" width="9.7109375" style="51" customWidth="1"/>
    <col min="15" max="15" width="10.7109375" style="51" customWidth="1"/>
    <col min="16" max="16" width="12.42578125" style="51" customWidth="1"/>
    <col min="17" max="17" width="0.85546875" style="51" customWidth="1"/>
    <col min="18" max="18" width="15.5703125" style="51" customWidth="1"/>
    <col min="19" max="19" width="9.140625" style="121"/>
    <col min="20" max="22" width="9.28515625" style="121" bestFit="1" customWidth="1"/>
    <col min="23" max="23" width="9.140625" style="121"/>
    <col min="24" max="25" width="9.28515625" style="121" bestFit="1" customWidth="1"/>
    <col min="26" max="26" width="9.5703125" style="121" bestFit="1" customWidth="1"/>
    <col min="27" max="27" width="9.140625" style="121"/>
    <col min="28" max="29" width="9.5703125" style="121" bestFit="1" customWidth="1"/>
    <col min="30" max="30" width="9.28515625" style="121" bestFit="1" customWidth="1"/>
    <col min="31" max="31" width="9.140625" style="121"/>
    <col min="32" max="34" width="9.28515625" style="121" bestFit="1" customWidth="1"/>
    <col min="35" max="35" width="9.140625" style="121"/>
    <col min="36" max="16384" width="9.140625" style="51"/>
  </cols>
  <sheetData>
    <row r="1" spans="1:34" s="51" customFormat="1" x14ac:dyDescent="0.2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s="51" customFormat="1" x14ac:dyDescent="0.2">
      <c r="A2" s="93" t="s">
        <v>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3" spans="1:34" s="51" customFormat="1" ht="12.6" customHeight="1" x14ac:dyDescent="0.2">
      <c r="P3" s="122" t="s">
        <v>81</v>
      </c>
      <c r="Q3" s="122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</row>
    <row r="4" spans="1:34" s="51" customFormat="1" ht="12.6" customHeight="1" x14ac:dyDescent="0.2">
      <c r="A4" s="90" t="s">
        <v>0</v>
      </c>
      <c r="B4" s="90" t="s">
        <v>35</v>
      </c>
      <c r="C4" s="94"/>
      <c r="D4" s="94"/>
      <c r="E4" s="66"/>
      <c r="F4" s="90" t="s">
        <v>36</v>
      </c>
      <c r="G4" s="94"/>
      <c r="H4" s="94"/>
      <c r="I4" s="66"/>
      <c r="J4" s="90" t="s">
        <v>37</v>
      </c>
      <c r="K4" s="94"/>
      <c r="L4" s="94"/>
      <c r="M4" s="66"/>
      <c r="N4" s="90" t="s">
        <v>38</v>
      </c>
      <c r="O4" s="90"/>
      <c r="P4" s="90"/>
      <c r="Q4" s="65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s="51" customFormat="1" ht="12.6" customHeight="1" x14ac:dyDescent="0.2">
      <c r="A5" s="90"/>
      <c r="B5" s="94"/>
      <c r="C5" s="94"/>
      <c r="D5" s="94"/>
      <c r="E5" s="66"/>
      <c r="F5" s="94"/>
      <c r="G5" s="94"/>
      <c r="H5" s="94"/>
      <c r="I5" s="66"/>
      <c r="J5" s="94"/>
      <c r="K5" s="94"/>
      <c r="L5" s="94"/>
      <c r="M5" s="66"/>
      <c r="N5" s="90"/>
      <c r="O5" s="90"/>
      <c r="P5" s="90"/>
      <c r="Q5" s="65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</row>
    <row r="6" spans="1:34" s="51" customFormat="1" ht="12.6" customHeight="1" x14ac:dyDescent="0.2">
      <c r="A6" s="90"/>
      <c r="B6" s="89" t="s">
        <v>84</v>
      </c>
      <c r="C6" s="89" t="s">
        <v>85</v>
      </c>
      <c r="D6" s="89" t="s">
        <v>41</v>
      </c>
      <c r="E6" s="65"/>
      <c r="F6" s="89" t="s">
        <v>84</v>
      </c>
      <c r="G6" s="89" t="s">
        <v>85</v>
      </c>
      <c r="H6" s="89" t="s">
        <v>41</v>
      </c>
      <c r="I6" s="65"/>
      <c r="J6" s="89" t="s">
        <v>84</v>
      </c>
      <c r="K6" s="89" t="s">
        <v>85</v>
      </c>
      <c r="L6" s="89" t="s">
        <v>41</v>
      </c>
      <c r="M6" s="65"/>
      <c r="N6" s="89" t="s">
        <v>86</v>
      </c>
      <c r="O6" s="89" t="s">
        <v>87</v>
      </c>
      <c r="P6" s="89" t="s">
        <v>41</v>
      </c>
      <c r="Q6" s="65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s="51" customFormat="1" ht="12.6" customHeight="1" x14ac:dyDescent="0.2">
      <c r="A7" s="90"/>
      <c r="B7" s="90"/>
      <c r="C7" s="90"/>
      <c r="D7" s="90"/>
      <c r="E7" s="65"/>
      <c r="F7" s="90"/>
      <c r="G7" s="90"/>
      <c r="H7" s="90"/>
      <c r="I7" s="65"/>
      <c r="J7" s="90"/>
      <c r="K7" s="90"/>
      <c r="L7" s="90"/>
      <c r="M7" s="65"/>
      <c r="N7" s="90"/>
      <c r="O7" s="90"/>
      <c r="P7" s="90"/>
      <c r="Q7" s="65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s="51" customFormat="1" ht="12.6" customHeight="1" x14ac:dyDescent="0.2">
      <c r="A8" s="90"/>
      <c r="B8" s="90"/>
      <c r="C8" s="90"/>
      <c r="D8" s="90"/>
      <c r="E8" s="65"/>
      <c r="F8" s="90"/>
      <c r="G8" s="90"/>
      <c r="H8" s="90"/>
      <c r="I8" s="65"/>
      <c r="J8" s="90"/>
      <c r="K8" s="90"/>
      <c r="L8" s="90"/>
      <c r="M8" s="65"/>
      <c r="N8" s="90"/>
      <c r="O8" s="90"/>
      <c r="P8" s="90"/>
      <c r="Q8" s="65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s="51" customFormat="1" ht="13.5" customHeight="1" x14ac:dyDescent="0.3">
      <c r="A9" s="67" t="s">
        <v>1</v>
      </c>
      <c r="B9" s="76">
        <v>7245869</v>
      </c>
      <c r="C9" s="76">
        <v>12493648</v>
      </c>
      <c r="D9" s="76">
        <f>C9+B9</f>
        <v>19739517</v>
      </c>
      <c r="E9" s="76"/>
      <c r="F9" s="76">
        <v>81121146</v>
      </c>
      <c r="G9" s="76">
        <v>79167386</v>
      </c>
      <c r="H9" s="76">
        <f>G9+F9</f>
        <v>160288532</v>
      </c>
      <c r="I9" s="76"/>
      <c r="J9" s="123">
        <v>88367015</v>
      </c>
      <c r="K9" s="124">
        <v>91661034</v>
      </c>
      <c r="L9" s="123">
        <f>K9+J9</f>
        <v>180028049</v>
      </c>
      <c r="M9" s="54"/>
      <c r="N9" s="52">
        <v>0</v>
      </c>
      <c r="O9" s="52">
        <v>0</v>
      </c>
      <c r="P9" s="52">
        <v>0</v>
      </c>
      <c r="Q9" s="52"/>
      <c r="R9" s="125"/>
      <c r="S9" s="126"/>
      <c r="T9" s="126"/>
      <c r="U9" s="127"/>
      <c r="V9" s="121"/>
      <c r="W9" s="121"/>
      <c r="X9" s="121"/>
      <c r="Y9" s="121"/>
      <c r="Z9" s="121"/>
      <c r="AA9" s="121"/>
      <c r="AB9" s="128"/>
      <c r="AC9" s="128"/>
      <c r="AD9" s="129"/>
      <c r="AE9" s="121"/>
      <c r="AF9" s="121"/>
      <c r="AG9" s="121"/>
      <c r="AH9" s="121"/>
    </row>
    <row r="10" spans="1:34" s="51" customFormat="1" ht="13.5" customHeight="1" x14ac:dyDescent="0.3">
      <c r="A10" s="67" t="s">
        <v>2</v>
      </c>
      <c r="B10" s="76">
        <v>2015748</v>
      </c>
      <c r="C10" s="76">
        <v>1124101</v>
      </c>
      <c r="D10" s="76">
        <f t="shared" ref="D10:D35" si="0">C10+B10</f>
        <v>3139849</v>
      </c>
      <c r="E10" s="76"/>
      <c r="F10" s="76">
        <v>12879805</v>
      </c>
      <c r="G10" s="76">
        <v>12553258</v>
      </c>
      <c r="H10" s="76">
        <f t="shared" ref="H10:H35" si="1">G10+F10</f>
        <v>25433063</v>
      </c>
      <c r="I10" s="76"/>
      <c r="J10" s="123">
        <v>14895553</v>
      </c>
      <c r="K10" s="124">
        <v>13677359</v>
      </c>
      <c r="L10" s="123">
        <f t="shared" ref="L10:L35" si="2">K10+J10</f>
        <v>28572912</v>
      </c>
      <c r="M10" s="54"/>
      <c r="N10" s="52">
        <v>865812</v>
      </c>
      <c r="O10" s="130">
        <v>3342007</v>
      </c>
      <c r="P10" s="52">
        <f>O10+N10</f>
        <v>4207819</v>
      </c>
      <c r="Q10" s="52"/>
      <c r="R10" s="125"/>
      <c r="S10" s="131"/>
      <c r="T10" s="131"/>
      <c r="U10" s="132"/>
      <c r="V10" s="121"/>
      <c r="W10" s="121"/>
      <c r="X10" s="121"/>
      <c r="Y10" s="121"/>
      <c r="Z10" s="121"/>
      <c r="AA10" s="121"/>
      <c r="AB10" s="128"/>
      <c r="AC10" s="128"/>
      <c r="AD10" s="129"/>
      <c r="AE10" s="121"/>
      <c r="AF10" s="128"/>
      <c r="AG10" s="128"/>
      <c r="AH10" s="128"/>
    </row>
    <row r="11" spans="1:34" s="51" customFormat="1" ht="13.5" customHeight="1" x14ac:dyDescent="0.3">
      <c r="A11" s="67" t="s">
        <v>3</v>
      </c>
      <c r="B11" s="76">
        <v>2984701</v>
      </c>
      <c r="C11" s="76">
        <v>2075252</v>
      </c>
      <c r="D11" s="76">
        <f t="shared" si="0"/>
        <v>5059953</v>
      </c>
      <c r="E11" s="76"/>
      <c r="F11" s="76">
        <v>161928</v>
      </c>
      <c r="G11" s="76">
        <v>284375</v>
      </c>
      <c r="H11" s="76">
        <f t="shared" si="1"/>
        <v>446303</v>
      </c>
      <c r="I11" s="76"/>
      <c r="J11" s="123">
        <v>3146629</v>
      </c>
      <c r="K11" s="124">
        <v>2359627</v>
      </c>
      <c r="L11" s="123">
        <f t="shared" si="2"/>
        <v>5506256</v>
      </c>
      <c r="M11" s="54"/>
      <c r="N11" s="52">
        <v>9045</v>
      </c>
      <c r="O11" s="52">
        <v>7700</v>
      </c>
      <c r="P11" s="52">
        <f t="shared" ref="P11:P13" si="3">O11+N11</f>
        <v>16745</v>
      </c>
      <c r="Q11" s="52"/>
      <c r="R11" s="125"/>
      <c r="S11" s="131"/>
      <c r="T11" s="131"/>
      <c r="U11" s="132"/>
      <c r="V11" s="121"/>
      <c r="W11" s="121"/>
      <c r="X11" s="121"/>
      <c r="Y11" s="121"/>
      <c r="Z11" s="121"/>
      <c r="AA11" s="121"/>
      <c r="AB11" s="128"/>
      <c r="AC11" s="128"/>
      <c r="AD11" s="129"/>
      <c r="AE11" s="121"/>
      <c r="AF11" s="128"/>
      <c r="AG11" s="128"/>
      <c r="AH11" s="128"/>
    </row>
    <row r="12" spans="1:34" s="51" customFormat="1" ht="13.5" customHeight="1" x14ac:dyDescent="0.3">
      <c r="A12" s="67" t="s">
        <v>4</v>
      </c>
      <c r="B12" s="76">
        <v>4241361</v>
      </c>
      <c r="C12" s="76">
        <v>2385481</v>
      </c>
      <c r="D12" s="76">
        <f t="shared" si="0"/>
        <v>6626842</v>
      </c>
      <c r="E12" s="76"/>
      <c r="F12" s="76">
        <v>119156</v>
      </c>
      <c r="G12" s="76">
        <v>200482</v>
      </c>
      <c r="H12" s="76">
        <f t="shared" si="1"/>
        <v>319638</v>
      </c>
      <c r="I12" s="76"/>
      <c r="J12" s="123">
        <v>4360517</v>
      </c>
      <c r="K12" s="124">
        <v>2585963</v>
      </c>
      <c r="L12" s="123">
        <f t="shared" si="2"/>
        <v>6946480</v>
      </c>
      <c r="M12" s="54"/>
      <c r="N12" s="130">
        <v>21457</v>
      </c>
      <c r="O12" s="130">
        <v>1145</v>
      </c>
      <c r="P12" s="52">
        <f t="shared" si="3"/>
        <v>22602</v>
      </c>
      <c r="Q12" s="52"/>
      <c r="R12" s="125"/>
      <c r="S12" s="131"/>
      <c r="T12" s="131"/>
      <c r="U12" s="132"/>
      <c r="V12" s="121"/>
      <c r="W12" s="121"/>
      <c r="X12" s="121"/>
      <c r="Y12" s="121"/>
      <c r="Z12" s="121"/>
      <c r="AA12" s="121"/>
      <c r="AB12" s="128"/>
      <c r="AC12" s="128"/>
      <c r="AD12" s="129"/>
      <c r="AE12" s="121"/>
      <c r="AF12" s="128"/>
      <c r="AG12" s="128"/>
      <c r="AH12" s="128"/>
    </row>
    <row r="13" spans="1:34" s="51" customFormat="1" ht="13.5" customHeight="1" x14ac:dyDescent="0.3">
      <c r="A13" s="67" t="s">
        <v>5</v>
      </c>
      <c r="B13" s="76">
        <v>127570</v>
      </c>
      <c r="C13" s="76">
        <v>35632</v>
      </c>
      <c r="D13" s="76">
        <f t="shared" si="0"/>
        <v>163202</v>
      </c>
      <c r="E13" s="76"/>
      <c r="F13" s="76">
        <v>9408</v>
      </c>
      <c r="G13" s="76">
        <v>38</v>
      </c>
      <c r="H13" s="76">
        <f t="shared" si="1"/>
        <v>9446</v>
      </c>
      <c r="I13" s="76"/>
      <c r="J13" s="123">
        <v>136978</v>
      </c>
      <c r="K13" s="124">
        <v>35670</v>
      </c>
      <c r="L13" s="123">
        <f t="shared" si="2"/>
        <v>172648</v>
      </c>
      <c r="M13" s="54"/>
      <c r="N13" s="52">
        <v>0</v>
      </c>
      <c r="O13" s="52">
        <v>0</v>
      </c>
      <c r="P13" s="52">
        <f t="shared" si="3"/>
        <v>0</v>
      </c>
      <c r="Q13" s="52"/>
      <c r="R13" s="125"/>
      <c r="S13" s="131"/>
      <c r="T13" s="126"/>
      <c r="U13" s="132"/>
      <c r="V13" s="121"/>
      <c r="W13" s="121"/>
      <c r="X13" s="121"/>
      <c r="Y13" s="121"/>
      <c r="Z13" s="121"/>
      <c r="AA13" s="121"/>
      <c r="AB13" s="128"/>
      <c r="AC13" s="128"/>
      <c r="AD13" s="129"/>
      <c r="AE13" s="121"/>
      <c r="AF13" s="121"/>
      <c r="AG13" s="121"/>
      <c r="AH13" s="121"/>
    </row>
    <row r="14" spans="1:34" s="51" customFormat="1" ht="13.5" customHeight="1" x14ac:dyDescent="0.3">
      <c r="A14" s="67" t="s">
        <v>6</v>
      </c>
      <c r="B14" s="76">
        <v>661148</v>
      </c>
      <c r="C14" s="76">
        <v>350164</v>
      </c>
      <c r="D14" s="76">
        <f t="shared" si="0"/>
        <v>1011312</v>
      </c>
      <c r="E14" s="76"/>
      <c r="F14" s="76">
        <v>69570</v>
      </c>
      <c r="G14" s="76">
        <v>42183</v>
      </c>
      <c r="H14" s="76">
        <f t="shared" si="1"/>
        <v>111753</v>
      </c>
      <c r="I14" s="76"/>
      <c r="J14" s="123">
        <f>F14+B14</f>
        <v>730718</v>
      </c>
      <c r="K14" s="124">
        <f>C14+G14</f>
        <v>392347</v>
      </c>
      <c r="L14" s="123">
        <f>K14+J14</f>
        <v>1123065</v>
      </c>
      <c r="M14" s="54"/>
      <c r="N14" s="52">
        <v>0</v>
      </c>
      <c r="O14" s="52">
        <v>0</v>
      </c>
      <c r="P14" s="52">
        <v>0</v>
      </c>
      <c r="Q14" s="52"/>
      <c r="R14" s="125"/>
      <c r="S14" s="131"/>
      <c r="T14" s="126"/>
      <c r="U14" s="132"/>
      <c r="V14" s="121"/>
      <c r="W14" s="121"/>
      <c r="X14" s="121"/>
      <c r="Y14" s="121"/>
      <c r="Z14" s="121"/>
      <c r="AA14" s="121"/>
      <c r="AB14" s="128"/>
      <c r="AC14" s="128"/>
      <c r="AD14" s="129"/>
      <c r="AE14" s="121"/>
      <c r="AF14" s="121"/>
      <c r="AG14" s="121"/>
      <c r="AH14" s="121"/>
    </row>
    <row r="15" spans="1:34" s="51" customFormat="1" ht="13.5" customHeight="1" x14ac:dyDescent="0.3">
      <c r="A15" s="67" t="s">
        <v>7</v>
      </c>
      <c r="B15" s="76">
        <v>195773</v>
      </c>
      <c r="C15" s="76">
        <v>144337</v>
      </c>
      <c r="D15" s="76">
        <f t="shared" si="0"/>
        <v>340110</v>
      </c>
      <c r="E15" s="76"/>
      <c r="F15" s="76">
        <v>0</v>
      </c>
      <c r="G15" s="76">
        <v>0</v>
      </c>
      <c r="H15" s="76">
        <f t="shared" si="1"/>
        <v>0</v>
      </c>
      <c r="I15" s="76"/>
      <c r="J15" s="123">
        <v>195773</v>
      </c>
      <c r="K15" s="124">
        <v>144337</v>
      </c>
      <c r="L15" s="123">
        <f t="shared" si="2"/>
        <v>340110</v>
      </c>
      <c r="M15" s="133"/>
      <c r="N15" s="52">
        <v>0</v>
      </c>
      <c r="O15" s="52">
        <v>0</v>
      </c>
      <c r="P15" s="52">
        <f>O15+N15</f>
        <v>0</v>
      </c>
      <c r="Q15" s="52"/>
      <c r="R15" s="125"/>
      <c r="S15" s="131"/>
      <c r="T15" s="126"/>
      <c r="U15" s="132"/>
      <c r="V15" s="121"/>
      <c r="W15" s="121"/>
      <c r="X15" s="121"/>
      <c r="Y15" s="121"/>
      <c r="Z15" s="121"/>
      <c r="AA15" s="121"/>
      <c r="AB15" s="128"/>
      <c r="AC15" s="128"/>
      <c r="AD15" s="129"/>
      <c r="AE15" s="121"/>
      <c r="AF15" s="121"/>
      <c r="AG15" s="121"/>
      <c r="AH15" s="121"/>
    </row>
    <row r="16" spans="1:34" s="51" customFormat="1" ht="13.5" customHeight="1" x14ac:dyDescent="0.3">
      <c r="A16" s="67" t="s">
        <v>8</v>
      </c>
      <c r="B16" s="76">
        <v>15090</v>
      </c>
      <c r="C16" s="76">
        <v>15771</v>
      </c>
      <c r="D16" s="76">
        <f t="shared" si="0"/>
        <v>30861</v>
      </c>
      <c r="E16" s="76"/>
      <c r="F16" s="76">
        <v>30410</v>
      </c>
      <c r="G16" s="76">
        <v>32790</v>
      </c>
      <c r="H16" s="76">
        <f t="shared" si="1"/>
        <v>63200</v>
      </c>
      <c r="I16" s="76"/>
      <c r="J16" s="123">
        <v>45500</v>
      </c>
      <c r="K16" s="124">
        <v>48561</v>
      </c>
      <c r="L16" s="123">
        <f t="shared" si="2"/>
        <v>94061</v>
      </c>
      <c r="M16" s="133"/>
      <c r="N16" s="76">
        <v>0</v>
      </c>
      <c r="O16" s="52">
        <v>0</v>
      </c>
      <c r="P16" s="52">
        <f t="shared" ref="P16:P34" si="4">O16+N16</f>
        <v>0</v>
      </c>
      <c r="Q16" s="52"/>
      <c r="R16" s="125"/>
      <c r="S16" s="131"/>
      <c r="T16" s="131"/>
      <c r="U16" s="132"/>
      <c r="V16" s="121"/>
      <c r="W16" s="121"/>
      <c r="X16" s="121"/>
      <c r="Y16" s="121"/>
      <c r="Z16" s="121"/>
      <c r="AA16" s="121"/>
      <c r="AB16" s="128"/>
      <c r="AC16" s="128"/>
      <c r="AD16" s="129"/>
      <c r="AE16" s="121"/>
      <c r="AF16" s="121"/>
      <c r="AG16" s="121"/>
      <c r="AH16" s="121"/>
    </row>
    <row r="17" spans="1:34" s="51" customFormat="1" ht="13.5" customHeight="1" x14ac:dyDescent="0.3">
      <c r="A17" s="67" t="s">
        <v>9</v>
      </c>
      <c r="B17" s="76">
        <v>66252</v>
      </c>
      <c r="C17" s="76">
        <v>43736</v>
      </c>
      <c r="D17" s="76">
        <f t="shared" si="0"/>
        <v>109988</v>
      </c>
      <c r="E17" s="76"/>
      <c r="F17" s="76">
        <v>0</v>
      </c>
      <c r="G17" s="76">
        <v>0</v>
      </c>
      <c r="H17" s="76">
        <f t="shared" si="1"/>
        <v>0</v>
      </c>
      <c r="I17" s="76"/>
      <c r="J17" s="123">
        <v>66252</v>
      </c>
      <c r="K17" s="124">
        <v>43736</v>
      </c>
      <c r="L17" s="123">
        <f t="shared" si="2"/>
        <v>109988</v>
      </c>
      <c r="M17" s="133"/>
      <c r="N17" s="52">
        <v>0</v>
      </c>
      <c r="O17" s="52">
        <v>0</v>
      </c>
      <c r="P17" s="52">
        <f t="shared" si="4"/>
        <v>0</v>
      </c>
      <c r="Q17" s="52"/>
      <c r="R17" s="125"/>
      <c r="S17" s="126"/>
      <c r="T17" s="126"/>
      <c r="U17" s="132"/>
      <c r="V17" s="121"/>
      <c r="W17" s="121"/>
      <c r="X17" s="121"/>
      <c r="Y17" s="121"/>
      <c r="Z17" s="121"/>
      <c r="AA17" s="121"/>
      <c r="AB17" s="128"/>
      <c r="AC17" s="128"/>
      <c r="AD17" s="129"/>
      <c r="AE17" s="121"/>
      <c r="AF17" s="121"/>
      <c r="AG17" s="121"/>
      <c r="AH17" s="121"/>
    </row>
    <row r="18" spans="1:34" s="51" customFormat="1" ht="13.5" customHeight="1" x14ac:dyDescent="0.3">
      <c r="A18" s="67" t="s">
        <v>10</v>
      </c>
      <c r="B18" s="76">
        <v>60666</v>
      </c>
      <c r="C18" s="76">
        <v>76818</v>
      </c>
      <c r="D18" s="76">
        <f t="shared" si="0"/>
        <v>137484</v>
      </c>
      <c r="E18" s="76"/>
      <c r="F18" s="76">
        <v>0</v>
      </c>
      <c r="G18" s="76">
        <v>0</v>
      </c>
      <c r="H18" s="76">
        <f t="shared" si="1"/>
        <v>0</v>
      </c>
      <c r="I18" s="76"/>
      <c r="J18" s="123">
        <v>60666</v>
      </c>
      <c r="K18" s="124">
        <v>76818</v>
      </c>
      <c r="L18" s="123">
        <f t="shared" si="2"/>
        <v>137484</v>
      </c>
      <c r="M18" s="133"/>
      <c r="N18" s="52">
        <v>0</v>
      </c>
      <c r="O18" s="52">
        <v>0</v>
      </c>
      <c r="P18" s="52">
        <f t="shared" si="4"/>
        <v>0</v>
      </c>
      <c r="Q18" s="52"/>
      <c r="R18" s="125"/>
      <c r="S18" s="126"/>
      <c r="T18" s="126"/>
      <c r="U18" s="132"/>
      <c r="V18" s="121"/>
      <c r="W18" s="121"/>
      <c r="X18" s="121"/>
      <c r="Y18" s="121"/>
      <c r="Z18" s="121"/>
      <c r="AA18" s="121"/>
      <c r="AB18" s="128"/>
      <c r="AC18" s="128"/>
      <c r="AD18" s="129"/>
      <c r="AE18" s="121"/>
      <c r="AF18" s="121"/>
      <c r="AG18" s="121"/>
      <c r="AH18" s="121"/>
    </row>
    <row r="19" spans="1:34" s="51" customFormat="1" ht="13.5" customHeight="1" x14ac:dyDescent="0.3">
      <c r="A19" s="53" t="s">
        <v>11</v>
      </c>
      <c r="B19" s="76">
        <v>0</v>
      </c>
      <c r="C19" s="76">
        <v>0</v>
      </c>
      <c r="D19" s="76">
        <f t="shared" si="0"/>
        <v>0</v>
      </c>
      <c r="E19" s="76"/>
      <c r="F19" s="76">
        <v>0</v>
      </c>
      <c r="G19" s="76">
        <v>0</v>
      </c>
      <c r="H19" s="76">
        <f t="shared" si="1"/>
        <v>0</v>
      </c>
      <c r="I19" s="76"/>
      <c r="J19" s="123">
        <v>0</v>
      </c>
      <c r="K19" s="124">
        <v>0</v>
      </c>
      <c r="L19" s="123">
        <f t="shared" si="2"/>
        <v>0</v>
      </c>
      <c r="M19" s="133"/>
      <c r="N19" s="52">
        <v>0</v>
      </c>
      <c r="O19" s="52">
        <v>0</v>
      </c>
      <c r="P19" s="52">
        <f t="shared" si="4"/>
        <v>0</v>
      </c>
      <c r="Q19" s="52"/>
      <c r="R19" s="125"/>
      <c r="S19" s="131"/>
      <c r="T19" s="131"/>
      <c r="U19" s="132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s="51" customFormat="1" ht="13.5" customHeight="1" x14ac:dyDescent="0.3">
      <c r="A20" s="67" t="s">
        <v>12</v>
      </c>
      <c r="B20" s="76">
        <v>1123425</v>
      </c>
      <c r="C20" s="76">
        <v>1613372</v>
      </c>
      <c r="D20" s="76">
        <f t="shared" si="0"/>
        <v>2736797</v>
      </c>
      <c r="E20" s="76"/>
      <c r="F20" s="76">
        <v>2624206</v>
      </c>
      <c r="G20" s="76">
        <v>2682259</v>
      </c>
      <c r="H20" s="76">
        <f t="shared" si="1"/>
        <v>5306465</v>
      </c>
      <c r="I20" s="76"/>
      <c r="J20" s="123">
        <v>3747631</v>
      </c>
      <c r="K20" s="124">
        <v>4295631</v>
      </c>
      <c r="L20" s="123">
        <f t="shared" si="2"/>
        <v>8043262</v>
      </c>
      <c r="M20" s="133"/>
      <c r="N20" s="52">
        <v>0</v>
      </c>
      <c r="O20" s="52">
        <v>0</v>
      </c>
      <c r="P20" s="52">
        <f t="shared" si="4"/>
        <v>0</v>
      </c>
      <c r="Q20" s="52"/>
      <c r="R20" s="125"/>
      <c r="S20" s="126"/>
      <c r="T20" s="126"/>
      <c r="U20" s="132"/>
      <c r="V20" s="121"/>
      <c r="W20" s="121"/>
      <c r="X20" s="121"/>
      <c r="Y20" s="121"/>
      <c r="Z20" s="121"/>
      <c r="AA20" s="121"/>
      <c r="AB20" s="128"/>
      <c r="AC20" s="121"/>
      <c r="AD20" s="121"/>
      <c r="AE20" s="121"/>
      <c r="AF20" s="121"/>
      <c r="AG20" s="121"/>
      <c r="AH20" s="121"/>
    </row>
    <row r="21" spans="1:34" s="51" customFormat="1" ht="13.5" customHeight="1" x14ac:dyDescent="0.3">
      <c r="A21" s="53" t="s">
        <v>13</v>
      </c>
      <c r="B21" s="76">
        <v>5753</v>
      </c>
      <c r="C21" s="76">
        <v>420</v>
      </c>
      <c r="D21" s="76">
        <f t="shared" si="0"/>
        <v>6173</v>
      </c>
      <c r="E21" s="76"/>
      <c r="F21" s="76">
        <v>700</v>
      </c>
      <c r="G21" s="76">
        <v>500</v>
      </c>
      <c r="H21" s="76">
        <f t="shared" si="1"/>
        <v>1200</v>
      </c>
      <c r="I21" s="76"/>
      <c r="J21" s="123">
        <v>6453</v>
      </c>
      <c r="K21" s="124">
        <v>920</v>
      </c>
      <c r="L21" s="123">
        <f t="shared" si="2"/>
        <v>7373</v>
      </c>
      <c r="M21" s="133"/>
      <c r="N21" s="52">
        <v>0</v>
      </c>
      <c r="O21" s="52">
        <v>0</v>
      </c>
      <c r="P21" s="52">
        <f t="shared" si="4"/>
        <v>0</v>
      </c>
      <c r="Q21" s="52"/>
      <c r="R21" s="125"/>
      <c r="S21" s="126"/>
      <c r="T21" s="126"/>
      <c r="U21" s="132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s="51" customFormat="1" ht="13.5" customHeight="1" x14ac:dyDescent="0.3">
      <c r="A22" s="67" t="s">
        <v>14</v>
      </c>
      <c r="B22" s="76">
        <v>0</v>
      </c>
      <c r="C22" s="76">
        <v>0</v>
      </c>
      <c r="D22" s="76">
        <f t="shared" si="0"/>
        <v>0</v>
      </c>
      <c r="E22" s="76"/>
      <c r="F22" s="76">
        <v>0</v>
      </c>
      <c r="G22" s="76">
        <v>0</v>
      </c>
      <c r="H22" s="76">
        <f t="shared" si="1"/>
        <v>0</v>
      </c>
      <c r="I22" s="76"/>
      <c r="J22" s="123">
        <v>0</v>
      </c>
      <c r="K22" s="124">
        <v>0</v>
      </c>
      <c r="L22" s="123">
        <f t="shared" si="2"/>
        <v>0</v>
      </c>
      <c r="M22" s="133"/>
      <c r="N22" s="52">
        <v>0</v>
      </c>
      <c r="O22" s="52">
        <v>0</v>
      </c>
      <c r="P22" s="52">
        <f t="shared" si="4"/>
        <v>0</v>
      </c>
      <c r="Q22" s="52"/>
      <c r="R22" s="125"/>
      <c r="S22" s="126"/>
      <c r="T22" s="126"/>
      <c r="U22" s="132"/>
      <c r="V22" s="121"/>
      <c r="W22" s="121"/>
      <c r="X22" s="121"/>
      <c r="Y22" s="121"/>
      <c r="Z22" s="121"/>
      <c r="AA22" s="121"/>
      <c r="AB22" s="128"/>
      <c r="AC22" s="121"/>
      <c r="AD22" s="121"/>
      <c r="AE22" s="121"/>
      <c r="AF22" s="121"/>
      <c r="AG22" s="121"/>
      <c r="AH22" s="121"/>
    </row>
    <row r="23" spans="1:34" s="51" customFormat="1" ht="13.5" customHeight="1" x14ac:dyDescent="0.3">
      <c r="A23" s="67" t="s">
        <v>15</v>
      </c>
      <c r="B23" s="76">
        <v>0</v>
      </c>
      <c r="C23" s="76">
        <v>0</v>
      </c>
      <c r="D23" s="76">
        <f t="shared" si="0"/>
        <v>0</v>
      </c>
      <c r="E23" s="76"/>
      <c r="F23" s="76">
        <v>0</v>
      </c>
      <c r="G23" s="76">
        <v>0</v>
      </c>
      <c r="H23" s="76">
        <f t="shared" si="1"/>
        <v>0</v>
      </c>
      <c r="I23" s="76"/>
      <c r="J23" s="123">
        <v>0</v>
      </c>
      <c r="K23" s="124">
        <v>0</v>
      </c>
      <c r="L23" s="123">
        <f t="shared" si="2"/>
        <v>0</v>
      </c>
      <c r="M23" s="133"/>
      <c r="N23" s="52">
        <v>0</v>
      </c>
      <c r="O23" s="52">
        <v>0</v>
      </c>
      <c r="P23" s="52">
        <f t="shared" si="4"/>
        <v>0</v>
      </c>
      <c r="Q23" s="52"/>
      <c r="R23" s="125"/>
      <c r="S23" s="131"/>
      <c r="T23" s="131"/>
      <c r="U23" s="132"/>
      <c r="V23" s="121"/>
      <c r="W23" s="121"/>
      <c r="X23" s="121"/>
      <c r="Y23" s="121"/>
      <c r="Z23" s="121"/>
      <c r="AA23" s="121"/>
      <c r="AB23" s="128"/>
      <c r="AC23" s="128"/>
      <c r="AD23" s="129"/>
      <c r="AE23" s="121"/>
      <c r="AF23" s="128"/>
      <c r="AG23" s="121"/>
      <c r="AH23" s="128"/>
    </row>
    <row r="24" spans="1:34" s="51" customFormat="1" ht="13.5" customHeight="1" x14ac:dyDescent="0.3">
      <c r="A24" s="67" t="s">
        <v>16</v>
      </c>
      <c r="B24" s="76">
        <v>0</v>
      </c>
      <c r="C24" s="76">
        <v>0</v>
      </c>
      <c r="D24" s="76">
        <f t="shared" si="0"/>
        <v>0</v>
      </c>
      <c r="E24" s="76"/>
      <c r="F24" s="76">
        <v>0</v>
      </c>
      <c r="G24" s="76">
        <v>0</v>
      </c>
      <c r="H24" s="76">
        <f t="shared" si="1"/>
        <v>0</v>
      </c>
      <c r="I24" s="76"/>
      <c r="J24" s="123">
        <v>0</v>
      </c>
      <c r="K24" s="124">
        <v>0</v>
      </c>
      <c r="L24" s="123">
        <f t="shared" si="2"/>
        <v>0</v>
      </c>
      <c r="M24" s="133"/>
      <c r="N24" s="52">
        <v>0</v>
      </c>
      <c r="O24" s="52">
        <v>0</v>
      </c>
      <c r="P24" s="52">
        <f t="shared" si="4"/>
        <v>0</v>
      </c>
      <c r="Q24" s="52"/>
      <c r="R24" s="125"/>
      <c r="S24" s="126"/>
      <c r="T24" s="126"/>
      <c r="U24" s="132"/>
      <c r="V24" s="121"/>
      <c r="W24" s="121"/>
      <c r="X24" s="121"/>
      <c r="Y24" s="121"/>
      <c r="Z24" s="121"/>
      <c r="AA24" s="121"/>
      <c r="AB24" s="128"/>
      <c r="AC24" s="121"/>
      <c r="AD24" s="121"/>
      <c r="AE24" s="121"/>
      <c r="AF24" s="121"/>
      <c r="AG24" s="121"/>
      <c r="AH24" s="121"/>
    </row>
    <row r="25" spans="1:34" s="51" customFormat="1" ht="13.5" customHeight="1" x14ac:dyDescent="0.3">
      <c r="A25" s="67" t="s">
        <v>17</v>
      </c>
      <c r="B25" s="76">
        <v>782407</v>
      </c>
      <c r="C25" s="76">
        <v>380634</v>
      </c>
      <c r="D25" s="76">
        <f t="shared" si="0"/>
        <v>1163041</v>
      </c>
      <c r="E25" s="76"/>
      <c r="F25" s="76">
        <v>651219</v>
      </c>
      <c r="G25" s="76">
        <v>264898</v>
      </c>
      <c r="H25" s="76">
        <f t="shared" si="1"/>
        <v>916117</v>
      </c>
      <c r="I25" s="76"/>
      <c r="J25" s="123">
        <v>1433626</v>
      </c>
      <c r="K25" s="124">
        <v>645532</v>
      </c>
      <c r="L25" s="123">
        <f t="shared" si="2"/>
        <v>2079158</v>
      </c>
      <c r="M25" s="133"/>
      <c r="N25" s="52">
        <v>388889</v>
      </c>
      <c r="O25" s="52">
        <v>257737</v>
      </c>
      <c r="P25" s="52">
        <f t="shared" si="4"/>
        <v>646626</v>
      </c>
      <c r="Q25" s="52"/>
      <c r="R25" s="125"/>
      <c r="S25" s="131"/>
      <c r="T25" s="126"/>
      <c r="U25" s="132"/>
      <c r="V25" s="121"/>
      <c r="W25" s="121"/>
      <c r="X25" s="121"/>
      <c r="Y25" s="121"/>
      <c r="Z25" s="121"/>
      <c r="AA25" s="121"/>
      <c r="AB25" s="128"/>
      <c r="AC25" s="128"/>
      <c r="AD25" s="129"/>
      <c r="AE25" s="121"/>
      <c r="AF25" s="128"/>
      <c r="AG25" s="121"/>
      <c r="AH25" s="128"/>
    </row>
    <row r="26" spans="1:34" s="51" customFormat="1" ht="13.5" customHeight="1" x14ac:dyDescent="0.3">
      <c r="A26" s="67" t="s">
        <v>18</v>
      </c>
      <c r="B26" s="76">
        <v>29361</v>
      </c>
      <c r="C26" s="76">
        <v>8881</v>
      </c>
      <c r="D26" s="76">
        <f t="shared" si="0"/>
        <v>38242</v>
      </c>
      <c r="E26" s="76"/>
      <c r="F26" s="76">
        <v>0</v>
      </c>
      <c r="G26" s="76">
        <v>0</v>
      </c>
      <c r="H26" s="76">
        <f t="shared" si="1"/>
        <v>0</v>
      </c>
      <c r="I26" s="76"/>
      <c r="J26" s="123">
        <v>29361</v>
      </c>
      <c r="K26" s="124">
        <v>8881</v>
      </c>
      <c r="L26" s="123">
        <f t="shared" si="2"/>
        <v>38242</v>
      </c>
      <c r="M26" s="133"/>
      <c r="N26" s="52">
        <v>0</v>
      </c>
      <c r="O26" s="52">
        <v>0</v>
      </c>
      <c r="P26" s="52">
        <f t="shared" si="4"/>
        <v>0</v>
      </c>
      <c r="Q26" s="52"/>
      <c r="R26" s="125"/>
      <c r="S26" s="131"/>
      <c r="T26" s="126"/>
      <c r="U26" s="132"/>
      <c r="V26" s="121"/>
      <c r="W26" s="121"/>
      <c r="X26" s="121"/>
      <c r="Y26" s="121"/>
      <c r="Z26" s="121"/>
      <c r="AA26" s="121"/>
      <c r="AB26" s="128"/>
      <c r="AC26" s="128"/>
      <c r="AD26" s="129"/>
      <c r="AE26" s="121"/>
      <c r="AF26" s="121"/>
      <c r="AG26" s="121"/>
      <c r="AH26" s="121"/>
    </row>
    <row r="27" spans="1:34" s="51" customFormat="1" ht="13.5" customHeight="1" x14ac:dyDescent="0.3">
      <c r="A27" s="67" t="s">
        <v>19</v>
      </c>
      <c r="B27" s="76">
        <v>157616</v>
      </c>
      <c r="C27" s="76">
        <v>691029</v>
      </c>
      <c r="D27" s="76">
        <f t="shared" si="0"/>
        <v>848645</v>
      </c>
      <c r="E27" s="76"/>
      <c r="F27" s="76">
        <v>0</v>
      </c>
      <c r="G27" s="76">
        <v>0</v>
      </c>
      <c r="H27" s="76">
        <f t="shared" si="1"/>
        <v>0</v>
      </c>
      <c r="I27" s="76"/>
      <c r="J27" s="123">
        <v>157616</v>
      </c>
      <c r="K27" s="124">
        <v>691029</v>
      </c>
      <c r="L27" s="123">
        <f t="shared" si="2"/>
        <v>848645</v>
      </c>
      <c r="M27" s="133"/>
      <c r="N27" s="52">
        <v>1265</v>
      </c>
      <c r="O27" s="52">
        <v>0</v>
      </c>
      <c r="P27" s="52">
        <f t="shared" si="4"/>
        <v>1265</v>
      </c>
      <c r="Q27" s="52"/>
      <c r="R27" s="125"/>
      <c r="S27" s="131"/>
      <c r="T27" s="126"/>
      <c r="U27" s="132"/>
      <c r="V27" s="121"/>
      <c r="W27" s="121"/>
      <c r="X27" s="121"/>
      <c r="Y27" s="121"/>
      <c r="Z27" s="121"/>
      <c r="AA27" s="121"/>
      <c r="AB27" s="128"/>
      <c r="AC27" s="128"/>
      <c r="AD27" s="129"/>
      <c r="AE27" s="121"/>
      <c r="AF27" s="121"/>
      <c r="AG27" s="121"/>
      <c r="AH27" s="121"/>
    </row>
    <row r="28" spans="1:34" s="51" customFormat="1" ht="13.5" customHeight="1" x14ac:dyDescent="0.3">
      <c r="A28" s="67" t="s">
        <v>20</v>
      </c>
      <c r="B28" s="76">
        <v>235984</v>
      </c>
      <c r="C28" s="76">
        <v>646738</v>
      </c>
      <c r="D28" s="76">
        <f t="shared" si="0"/>
        <v>882722</v>
      </c>
      <c r="E28" s="76"/>
      <c r="F28" s="76">
        <v>0</v>
      </c>
      <c r="G28" s="76">
        <v>0</v>
      </c>
      <c r="H28" s="76">
        <f t="shared" si="1"/>
        <v>0</v>
      </c>
      <c r="I28" s="76"/>
      <c r="J28" s="123">
        <v>235984</v>
      </c>
      <c r="K28" s="124">
        <v>646738</v>
      </c>
      <c r="L28" s="123">
        <f t="shared" si="2"/>
        <v>882722</v>
      </c>
      <c r="M28" s="133"/>
      <c r="N28" s="52">
        <v>0</v>
      </c>
      <c r="O28" s="52">
        <v>0</v>
      </c>
      <c r="P28" s="52">
        <f t="shared" si="4"/>
        <v>0</v>
      </c>
      <c r="Q28" s="52"/>
      <c r="R28" s="125"/>
      <c r="S28" s="131"/>
      <c r="T28" s="126"/>
      <c r="U28" s="132"/>
      <c r="V28" s="121"/>
      <c r="W28" s="121"/>
      <c r="X28" s="121"/>
      <c r="Y28" s="121"/>
      <c r="Z28" s="121"/>
      <c r="AA28" s="121"/>
      <c r="AB28" s="128"/>
      <c r="AC28" s="128"/>
      <c r="AD28" s="129"/>
      <c r="AE28" s="121"/>
      <c r="AF28" s="121"/>
      <c r="AG28" s="121"/>
      <c r="AH28" s="121"/>
    </row>
    <row r="29" spans="1:34" s="51" customFormat="1" ht="13.5" customHeight="1" x14ac:dyDescent="0.3">
      <c r="A29" s="67" t="s">
        <v>21</v>
      </c>
      <c r="B29" s="76">
        <v>338619</v>
      </c>
      <c r="C29" s="76">
        <v>231431</v>
      </c>
      <c r="D29" s="76">
        <f t="shared" si="0"/>
        <v>570050</v>
      </c>
      <c r="E29" s="76"/>
      <c r="F29" s="76">
        <v>0</v>
      </c>
      <c r="G29" s="76">
        <v>0</v>
      </c>
      <c r="H29" s="76">
        <f t="shared" si="1"/>
        <v>0</v>
      </c>
      <c r="I29" s="76"/>
      <c r="J29" s="123">
        <v>338619</v>
      </c>
      <c r="K29" s="124">
        <v>231431</v>
      </c>
      <c r="L29" s="123">
        <f t="shared" si="2"/>
        <v>570050</v>
      </c>
      <c r="M29" s="133"/>
      <c r="N29" s="52">
        <v>514</v>
      </c>
      <c r="O29" s="52">
        <v>0</v>
      </c>
      <c r="P29" s="52">
        <f t="shared" si="4"/>
        <v>514</v>
      </c>
      <c r="Q29" s="52"/>
      <c r="R29" s="125"/>
      <c r="S29" s="131"/>
      <c r="T29" s="126"/>
      <c r="U29" s="132"/>
      <c r="V29" s="121"/>
      <c r="W29" s="121"/>
      <c r="X29" s="121"/>
      <c r="Y29" s="121"/>
      <c r="Z29" s="121"/>
      <c r="AA29" s="121"/>
      <c r="AB29" s="128"/>
      <c r="AC29" s="128"/>
      <c r="AD29" s="129"/>
      <c r="AE29" s="121"/>
      <c r="AF29" s="128"/>
      <c r="AG29" s="121"/>
      <c r="AH29" s="128"/>
    </row>
    <row r="30" spans="1:34" s="51" customFormat="1" ht="13.5" customHeight="1" x14ac:dyDescent="0.3">
      <c r="A30" s="67" t="s">
        <v>22</v>
      </c>
      <c r="B30" s="76">
        <v>1334300</v>
      </c>
      <c r="C30" s="76">
        <v>491520</v>
      </c>
      <c r="D30" s="76">
        <f t="shared" si="0"/>
        <v>1825820</v>
      </c>
      <c r="E30" s="76"/>
      <c r="F30" s="76">
        <v>14020</v>
      </c>
      <c r="G30" s="76">
        <v>1145</v>
      </c>
      <c r="H30" s="76">
        <f t="shared" si="1"/>
        <v>15165</v>
      </c>
      <c r="I30" s="76"/>
      <c r="J30" s="123">
        <v>1348320</v>
      </c>
      <c r="K30" s="124">
        <v>492665</v>
      </c>
      <c r="L30" s="123">
        <f t="shared" si="2"/>
        <v>1840985</v>
      </c>
      <c r="M30" s="133"/>
      <c r="N30" s="52">
        <v>0</v>
      </c>
      <c r="O30" s="52">
        <v>0</v>
      </c>
      <c r="P30" s="52">
        <f t="shared" si="4"/>
        <v>0</v>
      </c>
      <c r="Q30" s="52"/>
      <c r="R30" s="125"/>
      <c r="S30" s="126"/>
      <c r="T30" s="126"/>
      <c r="U30" s="132"/>
      <c r="V30" s="121"/>
      <c r="W30" s="121"/>
      <c r="X30" s="121"/>
      <c r="Y30" s="121"/>
      <c r="Z30" s="121"/>
      <c r="AA30" s="121"/>
      <c r="AB30" s="128"/>
      <c r="AC30" s="128"/>
      <c r="AD30" s="129"/>
      <c r="AE30" s="121"/>
      <c r="AF30" s="121"/>
      <c r="AG30" s="121"/>
      <c r="AH30" s="121"/>
    </row>
    <row r="31" spans="1:34" s="51" customFormat="1" ht="13.5" customHeight="1" x14ac:dyDescent="0.3">
      <c r="A31" s="67" t="s">
        <v>23</v>
      </c>
      <c r="B31" s="76">
        <v>200628</v>
      </c>
      <c r="C31" s="76">
        <v>75187</v>
      </c>
      <c r="D31" s="76">
        <f t="shared" si="0"/>
        <v>275815</v>
      </c>
      <c r="E31" s="76"/>
      <c r="F31" s="76">
        <v>0</v>
      </c>
      <c r="G31" s="76">
        <v>0</v>
      </c>
      <c r="H31" s="76">
        <f t="shared" si="1"/>
        <v>0</v>
      </c>
      <c r="I31" s="76"/>
      <c r="J31" s="123">
        <v>200628</v>
      </c>
      <c r="K31" s="124">
        <v>75187</v>
      </c>
      <c r="L31" s="123">
        <f t="shared" si="2"/>
        <v>275815</v>
      </c>
      <c r="M31" s="133"/>
      <c r="N31" s="52">
        <v>188</v>
      </c>
      <c r="O31" s="52">
        <v>0</v>
      </c>
      <c r="P31" s="52">
        <f t="shared" si="4"/>
        <v>188</v>
      </c>
      <c r="Q31" s="52"/>
      <c r="R31" s="125"/>
      <c r="S31" s="126"/>
      <c r="T31" s="126"/>
      <c r="U31" s="132"/>
      <c r="V31" s="121"/>
      <c r="W31" s="121"/>
      <c r="X31" s="121"/>
      <c r="Y31" s="121"/>
      <c r="Z31" s="121"/>
      <c r="AA31" s="121"/>
      <c r="AB31" s="128"/>
      <c r="AC31" s="128"/>
      <c r="AD31" s="129"/>
      <c r="AE31" s="121"/>
      <c r="AF31" s="121"/>
      <c r="AG31" s="121"/>
      <c r="AH31" s="121"/>
    </row>
    <row r="32" spans="1:34" s="51" customFormat="1" ht="13.5" customHeight="1" x14ac:dyDescent="0.3">
      <c r="A32" s="67" t="s">
        <v>24</v>
      </c>
      <c r="B32" s="76">
        <v>77289</v>
      </c>
      <c r="C32" s="76">
        <v>0</v>
      </c>
      <c r="D32" s="76">
        <f t="shared" si="0"/>
        <v>77289</v>
      </c>
      <c r="E32" s="76"/>
      <c r="F32" s="76">
        <v>0</v>
      </c>
      <c r="G32" s="76">
        <v>0</v>
      </c>
      <c r="H32" s="76">
        <f t="shared" si="1"/>
        <v>0</v>
      </c>
      <c r="I32" s="76"/>
      <c r="J32" s="123">
        <v>77289</v>
      </c>
      <c r="K32" s="124">
        <v>0</v>
      </c>
      <c r="L32" s="123">
        <f t="shared" si="2"/>
        <v>77289</v>
      </c>
      <c r="M32" s="133"/>
      <c r="N32" s="52">
        <v>0</v>
      </c>
      <c r="O32" s="52">
        <v>0</v>
      </c>
      <c r="P32" s="52">
        <f t="shared" si="4"/>
        <v>0</v>
      </c>
      <c r="Q32" s="52"/>
      <c r="R32" s="134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</row>
    <row r="33" spans="1:35" ht="13.5" customHeight="1" x14ac:dyDescent="0.3">
      <c r="A33" s="67" t="s">
        <v>25</v>
      </c>
      <c r="B33" s="76">
        <v>63251</v>
      </c>
      <c r="C33" s="76">
        <v>93729</v>
      </c>
      <c r="D33" s="76">
        <f t="shared" si="0"/>
        <v>156980</v>
      </c>
      <c r="E33" s="76"/>
      <c r="F33" s="76">
        <v>0</v>
      </c>
      <c r="G33" s="76">
        <v>0</v>
      </c>
      <c r="H33" s="76">
        <f t="shared" si="1"/>
        <v>0</v>
      </c>
      <c r="I33" s="76"/>
      <c r="J33" s="123">
        <v>63251</v>
      </c>
      <c r="K33" s="124">
        <v>93729</v>
      </c>
      <c r="L33" s="123">
        <f t="shared" si="2"/>
        <v>156980</v>
      </c>
      <c r="M33" s="133"/>
      <c r="N33" s="52">
        <v>0</v>
      </c>
      <c r="O33" s="52">
        <v>0</v>
      </c>
      <c r="P33" s="52">
        <f t="shared" si="4"/>
        <v>0</v>
      </c>
      <c r="Q33" s="52"/>
      <c r="R33" s="134"/>
      <c r="AB33" s="128"/>
      <c r="AC33" s="128"/>
      <c r="AD33" s="129"/>
      <c r="AF33" s="128"/>
      <c r="AH33" s="128"/>
    </row>
    <row r="34" spans="1:35" ht="13.5" customHeight="1" x14ac:dyDescent="0.3">
      <c r="A34" s="67" t="s">
        <v>26</v>
      </c>
      <c r="B34" s="76">
        <v>0</v>
      </c>
      <c r="C34" s="76">
        <v>0</v>
      </c>
      <c r="D34" s="76">
        <f t="shared" si="0"/>
        <v>0</v>
      </c>
      <c r="E34" s="76"/>
      <c r="F34" s="76">
        <v>0</v>
      </c>
      <c r="G34" s="76">
        <v>0</v>
      </c>
      <c r="H34" s="76">
        <f t="shared" si="1"/>
        <v>0</v>
      </c>
      <c r="I34" s="76"/>
      <c r="J34" s="123">
        <v>0</v>
      </c>
      <c r="K34" s="124">
        <v>0</v>
      </c>
      <c r="L34" s="123">
        <f t="shared" si="2"/>
        <v>0</v>
      </c>
      <c r="M34" s="133"/>
      <c r="N34" s="52">
        <v>0</v>
      </c>
      <c r="O34" s="52">
        <v>0</v>
      </c>
      <c r="P34" s="52">
        <f t="shared" si="4"/>
        <v>0</v>
      </c>
      <c r="Q34" s="68"/>
      <c r="R34" s="134"/>
    </row>
    <row r="35" spans="1:35" ht="13.5" customHeight="1" x14ac:dyDescent="0.2">
      <c r="A35" s="67" t="s">
        <v>27</v>
      </c>
      <c r="B35" s="76">
        <v>25759</v>
      </c>
      <c r="C35" s="76">
        <v>81137</v>
      </c>
      <c r="D35" s="76">
        <f t="shared" si="0"/>
        <v>106896</v>
      </c>
      <c r="E35" s="76"/>
      <c r="F35" s="76">
        <v>0</v>
      </c>
      <c r="G35" s="76">
        <v>0</v>
      </c>
      <c r="H35" s="76">
        <f t="shared" si="1"/>
        <v>0</v>
      </c>
      <c r="I35" s="76"/>
      <c r="J35" s="123">
        <v>25759</v>
      </c>
      <c r="K35" s="124">
        <v>81137</v>
      </c>
      <c r="L35" s="123">
        <f t="shared" si="2"/>
        <v>106896</v>
      </c>
      <c r="M35" s="133"/>
      <c r="N35" s="52">
        <v>55253</v>
      </c>
      <c r="O35" s="52">
        <v>0</v>
      </c>
      <c r="P35" s="52">
        <f>O35+N35</f>
        <v>55253</v>
      </c>
      <c r="Q35" s="69"/>
    </row>
    <row r="36" spans="1:35" ht="13.5" customHeight="1" x14ac:dyDescent="0.2">
      <c r="A36" s="91" t="s">
        <v>28</v>
      </c>
      <c r="B36" s="87">
        <f>SUM(B9:B10)+SUM(B13:B24)</f>
        <v>11517294</v>
      </c>
      <c r="C36" s="87">
        <f>SUM(C9:C10)+SUM(C13:C24)</f>
        <v>15897999</v>
      </c>
      <c r="D36" s="87">
        <f>SUM(D9:D10)+SUM(D13:D24)</f>
        <v>27415293</v>
      </c>
      <c r="E36" s="68"/>
      <c r="F36" s="87">
        <f>SUM(F9:F10)+SUM(F13:F24)</f>
        <v>96735245</v>
      </c>
      <c r="G36" s="87">
        <f>SUM(G9:G10)+SUM(G13:G24)</f>
        <v>94478414</v>
      </c>
      <c r="H36" s="87">
        <f>SUM(H9:H10)+SUM(H13:H24)</f>
        <v>191213659</v>
      </c>
      <c r="I36" s="68"/>
      <c r="J36" s="87">
        <f>SUM(J9:J10)+SUM(J13:J24)</f>
        <v>108252539</v>
      </c>
      <c r="K36" s="87">
        <f>SUM(K9:K10)+SUM(K13:K24)</f>
        <v>110376413</v>
      </c>
      <c r="L36" s="87">
        <f>SUM(L9:L10)+SUM(L13:L24)</f>
        <v>218628952</v>
      </c>
      <c r="M36" s="68"/>
      <c r="N36" s="87">
        <f>SUM(N9:N10)+SUM(N13:N24)</f>
        <v>865812</v>
      </c>
      <c r="O36" s="87">
        <f>SUM(O9:O10)+SUM(O13:O24)</f>
        <v>3342007</v>
      </c>
      <c r="P36" s="87">
        <f>SUM(P9:P10)+SUM(P13:P24)</f>
        <v>4207819</v>
      </c>
      <c r="Q36" s="54"/>
    </row>
    <row r="37" spans="1:35" ht="13.5" customHeight="1" x14ac:dyDescent="0.2">
      <c r="A37" s="86"/>
      <c r="B37" s="88"/>
      <c r="C37" s="88"/>
      <c r="D37" s="88"/>
      <c r="E37" s="69"/>
      <c r="F37" s="88"/>
      <c r="G37" s="88"/>
      <c r="H37" s="88"/>
      <c r="I37" s="69"/>
      <c r="J37" s="88"/>
      <c r="K37" s="88"/>
      <c r="L37" s="88"/>
      <c r="M37" s="69"/>
      <c r="N37" s="88"/>
      <c r="O37" s="88"/>
      <c r="P37" s="88"/>
      <c r="Q37" s="55"/>
    </row>
    <row r="38" spans="1:35" ht="13.5" customHeight="1" x14ac:dyDescent="0.2">
      <c r="A38" s="67" t="s">
        <v>29</v>
      </c>
      <c r="B38" s="54">
        <f>+B11+SUM(B25:B28)+B34</f>
        <v>4190069</v>
      </c>
      <c r="C38" s="54">
        <f>+C11+SUM(C25:C28)+C34</f>
        <v>3802534</v>
      </c>
      <c r="D38" s="54">
        <f>+D11+SUM(D25:D28)+D34</f>
        <v>7992603</v>
      </c>
      <c r="E38" s="54"/>
      <c r="F38" s="54">
        <f>+F11+SUM(F25:F28)+F34</f>
        <v>813147</v>
      </c>
      <c r="G38" s="54">
        <f>+G11+SUM(G25:G28)+G34</f>
        <v>549273</v>
      </c>
      <c r="H38" s="54">
        <f>+H11+SUM(H25:H28)+H34</f>
        <v>1362420</v>
      </c>
      <c r="I38" s="54"/>
      <c r="J38" s="54">
        <f>+J11+SUM(J25:J28)+J34</f>
        <v>5003216</v>
      </c>
      <c r="K38" s="54">
        <f>+K11+SUM(K25:K28)+K34</f>
        <v>4351807</v>
      </c>
      <c r="L38" s="54">
        <f>+L11+SUM(L25:L28)+L34</f>
        <v>9355023</v>
      </c>
      <c r="M38" s="54"/>
      <c r="N38" s="54">
        <f>+N11+SUM(N25:N28)+N34</f>
        <v>399199</v>
      </c>
      <c r="O38" s="54">
        <f>+O11+SUM(O25:O28)+O34</f>
        <v>265437</v>
      </c>
      <c r="P38" s="54">
        <f>+P11+SUM(P25:P28)+P34</f>
        <v>664636</v>
      </c>
      <c r="Q38" s="70"/>
    </row>
    <row r="39" spans="1:35" ht="13.5" customHeight="1" x14ac:dyDescent="0.2">
      <c r="A39" s="67" t="s">
        <v>30</v>
      </c>
      <c r="B39" s="55">
        <f>+B12+SUM(B29:B33)+B35</f>
        <v>6281207</v>
      </c>
      <c r="C39" s="55">
        <f>+C12+SUM(C29:C33)+C35</f>
        <v>3358485</v>
      </c>
      <c r="D39" s="55">
        <f>D35+D33+D32+D31+D30+D29+D12</f>
        <v>9639692</v>
      </c>
      <c r="E39" s="55"/>
      <c r="F39" s="55">
        <f>+F12+SUM(F29:F33)+F35</f>
        <v>133176</v>
      </c>
      <c r="G39" s="55">
        <f>+G12+SUM(G29:G33)+G35</f>
        <v>201627</v>
      </c>
      <c r="H39" s="55">
        <f>+H12+SUM(H29:H33)+H35</f>
        <v>334803</v>
      </c>
      <c r="I39" s="55"/>
      <c r="J39" s="55">
        <f>+J12+SUM(J29:J33)+J35</f>
        <v>6414383</v>
      </c>
      <c r="K39" s="55">
        <f>+K12+SUM(K29:K33)+K35</f>
        <v>3560112</v>
      </c>
      <c r="L39" s="55">
        <f>+L12+SUM(L29:L33)+L35</f>
        <v>9974495</v>
      </c>
      <c r="M39" s="55"/>
      <c r="N39" s="55">
        <f>+N12+SUM(N29:N33)+N35</f>
        <v>77412</v>
      </c>
      <c r="O39" s="55">
        <f>+O12+SUM(O29:O33)+O35</f>
        <v>1145</v>
      </c>
      <c r="P39" s="55">
        <f>+P12+SUM(P29:P33)+P35</f>
        <v>78557</v>
      </c>
      <c r="Q39" s="70"/>
    </row>
    <row r="40" spans="1:35" ht="12.6" customHeight="1" x14ac:dyDescent="0.2">
      <c r="A40" s="86" t="s">
        <v>42</v>
      </c>
      <c r="B40" s="85">
        <f t="shared" ref="B40:P40" si="5">SUM(B36:B39)</f>
        <v>21988570</v>
      </c>
      <c r="C40" s="85">
        <f t="shared" si="5"/>
        <v>23059018</v>
      </c>
      <c r="D40" s="85">
        <f t="shared" si="5"/>
        <v>45047588</v>
      </c>
      <c r="E40" s="70"/>
      <c r="F40" s="85">
        <f t="shared" si="5"/>
        <v>97681568</v>
      </c>
      <c r="G40" s="85">
        <f t="shared" si="5"/>
        <v>95229314</v>
      </c>
      <c r="H40" s="85">
        <f t="shared" si="5"/>
        <v>192910882</v>
      </c>
      <c r="I40" s="70"/>
      <c r="J40" s="85">
        <f t="shared" si="5"/>
        <v>119670138</v>
      </c>
      <c r="K40" s="85">
        <f t="shared" si="5"/>
        <v>118288332</v>
      </c>
      <c r="L40" s="85">
        <f t="shared" si="5"/>
        <v>237958470</v>
      </c>
      <c r="M40" s="70"/>
      <c r="N40" s="85">
        <f t="shared" si="5"/>
        <v>1342423</v>
      </c>
      <c r="O40" s="85">
        <f t="shared" si="5"/>
        <v>3608589</v>
      </c>
      <c r="P40" s="85">
        <f t="shared" si="5"/>
        <v>4951012</v>
      </c>
    </row>
    <row r="41" spans="1:35" s="34" customFormat="1" ht="12" customHeight="1" x14ac:dyDescent="0.2">
      <c r="A41" s="86"/>
      <c r="B41" s="85"/>
      <c r="C41" s="85"/>
      <c r="D41" s="85"/>
      <c r="E41" s="70"/>
      <c r="F41" s="85"/>
      <c r="G41" s="85"/>
      <c r="H41" s="85"/>
      <c r="I41" s="70"/>
      <c r="J41" s="85"/>
      <c r="K41" s="85"/>
      <c r="L41" s="85"/>
      <c r="M41" s="70"/>
      <c r="N41" s="85"/>
      <c r="O41" s="85"/>
      <c r="P41" s="8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3" spans="1:35" ht="12.6" customHeight="1" x14ac:dyDescent="0.2">
      <c r="A43" s="35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</sheetData>
  <mergeCells count="46">
    <mergeCell ref="L40:L41"/>
    <mergeCell ref="N40:N41"/>
    <mergeCell ref="O40:O41"/>
    <mergeCell ref="P40:P41"/>
    <mergeCell ref="P36:P37"/>
    <mergeCell ref="A40:A41"/>
    <mergeCell ref="B40:B41"/>
    <mergeCell ref="C40:C41"/>
    <mergeCell ref="D40:D41"/>
    <mergeCell ref="F40:F41"/>
    <mergeCell ref="G40:G41"/>
    <mergeCell ref="H40:H41"/>
    <mergeCell ref="J40:J41"/>
    <mergeCell ref="K40:K41"/>
    <mergeCell ref="H36:H37"/>
    <mergeCell ref="J36:J37"/>
    <mergeCell ref="K36:K37"/>
    <mergeCell ref="L36:L37"/>
    <mergeCell ref="N36:N37"/>
    <mergeCell ref="O36:O37"/>
    <mergeCell ref="L6:L8"/>
    <mergeCell ref="N6:N8"/>
    <mergeCell ref="O6:O8"/>
    <mergeCell ref="P6:P8"/>
    <mergeCell ref="A36:A37"/>
    <mergeCell ref="B36:B37"/>
    <mergeCell ref="C36:C37"/>
    <mergeCell ref="D36:D37"/>
    <mergeCell ref="F36:F37"/>
    <mergeCell ref="G36:G37"/>
    <mergeCell ref="D6:D8"/>
    <mergeCell ref="F6:F8"/>
    <mergeCell ref="G6:G8"/>
    <mergeCell ref="H6:H8"/>
    <mergeCell ref="J6:J8"/>
    <mergeCell ref="K6:K8"/>
    <mergeCell ref="A1:Q1"/>
    <mergeCell ref="A2:Q2"/>
    <mergeCell ref="P3:Q3"/>
    <mergeCell ref="A4:A8"/>
    <mergeCell ref="B4:D5"/>
    <mergeCell ref="F4:H5"/>
    <mergeCell ref="J4:L5"/>
    <mergeCell ref="N4:P5"/>
    <mergeCell ref="B6:B8"/>
    <mergeCell ref="C6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Sukuan_x002f_Quartery_x0020_Statistic xmlns="87a5e874-6846-4ae2-8075-353de41dc3a4">Suku/Quarter I, II, III &amp; IV</Data_x0020_Sukuan_x002f_Quartery_x0020_Statistic>
    <Tahun_x002f_Year xmlns="87a5e874-6846-4ae2-8075-353de41dc3a4">2015</Tahun_x002f_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02320203AA24F8CA54687D377F9CE" ma:contentTypeVersion="3" ma:contentTypeDescription="Create a new document." ma:contentTypeScope="" ma:versionID="d5a57833c44b1f36e2fd510dee1b2da7">
  <xsd:schema xmlns:xsd="http://www.w3.org/2001/XMLSchema" xmlns:xs="http://www.w3.org/2001/XMLSchema" xmlns:p="http://schemas.microsoft.com/office/2006/metadata/properties" xmlns:ns2="87a5e874-6846-4ae2-8075-353de41dc3a4" targetNamespace="http://schemas.microsoft.com/office/2006/metadata/properties" ma:root="true" ma:fieldsID="679744aea7822e07ee6650cf623f9918" ns2:_="">
    <xsd:import namespace="87a5e874-6846-4ae2-8075-353de41dc3a4"/>
    <xsd:element name="properties">
      <xsd:complexType>
        <xsd:sequence>
          <xsd:element name="documentManagement">
            <xsd:complexType>
              <xsd:all>
                <xsd:element ref="ns2:Tahun_x002f_Year"/>
                <xsd:element ref="ns2:Data_x0020_Sukuan_x002f_Quartery_x0020_Statist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e874-6846-4ae2-8075-353de41dc3a4" elementFormDefault="qualified">
    <xsd:import namespace="http://schemas.microsoft.com/office/2006/documentManagement/types"/>
    <xsd:import namespace="http://schemas.microsoft.com/office/infopath/2007/PartnerControls"/>
    <xsd:element name="Tahun_x002f_Year" ma:index="4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_x002f_Quartery_x0020_Statistic" ma:index="5" ma:displayName="Data Sukuan/Quarterly Statistic" ma:format="Dropdown" ma:internalName="Data_x0020_Sukuan_x002f_Quartery_x0020_Statistic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B01CF-AAD8-4F5B-AAB5-007591CE018A}"/>
</file>

<file path=customXml/itemProps2.xml><?xml version="1.0" encoding="utf-8"?>
<ds:datastoreItem xmlns:ds="http://schemas.openxmlformats.org/officeDocument/2006/customXml" ds:itemID="{572ADA74-42DA-444F-BAD4-3A2358455141}"/>
</file>

<file path=customXml/itemProps3.xml><?xml version="1.0" encoding="utf-8"?>
<ds:datastoreItem xmlns:ds="http://schemas.openxmlformats.org/officeDocument/2006/customXml" ds:itemID="{F17EB87D-C27C-4499-98EF-BC663769E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Jadual 4.4</vt:lpstr>
      <vt:lpstr>Jadual 4.5_Q1</vt:lpstr>
      <vt:lpstr>Jadual 4.5_Q2</vt:lpstr>
      <vt:lpstr>Jadual 4.5_Q3</vt:lpstr>
      <vt:lpstr>Jadual 4.5_Q4</vt:lpstr>
      <vt:lpstr>Jadual 4.6</vt:lpstr>
      <vt:lpstr>Jadual 4.7_Q1</vt:lpstr>
      <vt:lpstr>Jadual 4.7_Q2</vt:lpstr>
      <vt:lpstr>Jadual 4.7_Q3</vt:lpstr>
      <vt:lpstr>Jadual 4.7_Q4</vt:lpstr>
      <vt:lpstr>Jadual 4.8</vt:lpstr>
      <vt:lpstr>Jadual 4.9_Q1</vt:lpstr>
      <vt:lpstr>Jadual 4.9_Q2</vt:lpstr>
      <vt:lpstr>Jadula 4.9_Q3</vt:lpstr>
      <vt:lpstr>Jadual 4.9_Q4</vt:lpstr>
      <vt:lpstr>Jadual 4.10</vt:lpstr>
      <vt:lpstr>Jadual 4.11_Q1</vt:lpstr>
      <vt:lpstr>Jadual 4.11_Q2</vt:lpstr>
      <vt:lpstr>Jadual 4.11_Q3</vt:lpstr>
      <vt:lpstr>Jadual 4.11_Q4</vt:lpstr>
      <vt:lpstr>'Jadual 4.11_Q4'!Print_Area</vt:lpstr>
      <vt:lpstr>'Jadual 4.5_Q4'!Print_Area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Sektor Udara Q1 - Q4 2015</dc:title>
  <dc:creator>noraini_ab</dc:creator>
  <cp:lastModifiedBy>Masita Binti Abdul Manap</cp:lastModifiedBy>
  <cp:lastPrinted>2015-11-06T02:11:18Z</cp:lastPrinted>
  <dcterms:created xsi:type="dcterms:W3CDTF">2011-01-19T01:14:22Z</dcterms:created>
  <dcterms:modified xsi:type="dcterms:W3CDTF">2016-03-31T07:39:46Z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0x01010034002320203AA24F8CA54687D377F9CE</vt:lpwstr>
  </property>
</Properties>
</file>