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6. PERANGKAAN\Statistik Suku Tahunan\2022\Q2\Udara\Template\"/>
    </mc:Choice>
  </mc:AlternateContent>
  <xr:revisionPtr revIDLastSave="0" documentId="13_ncr:1_{21E68449-99AC-452F-BBE6-8EC0FCF1271F}" xr6:coauthVersionLast="36" xr6:coauthVersionMax="36" xr10:uidLastSave="{00000000-0000-0000-0000-000000000000}"/>
  <bookViews>
    <workbookView xWindow="0" yWindow="0" windowWidth="24000" windowHeight="9525" xr2:uid="{D01F421A-6F2F-4440-A51F-7EDE7EE2E740}"/>
  </bookViews>
  <sheets>
    <sheet name="J4.4 Q2" sheetId="1" r:id="rId1"/>
    <sheet name="J4.5 Q2" sheetId="2" r:id="rId2"/>
    <sheet name="J4.6 Q2" sheetId="3" r:id="rId3"/>
    <sheet name="J4.7 Q2" sheetId="4" r:id="rId4"/>
    <sheet name="J4.8 Q2" sheetId="5" r:id="rId5"/>
    <sheet name="J4.9 Q2" sheetId="6" r:id="rId6"/>
    <sheet name="J4.10 Q2" sheetId="7" r:id="rId7"/>
    <sheet name="J4.11 Q2" sheetId="8" r:id="rId8"/>
  </sheets>
  <definedNames>
    <definedName name="_xlnm.Print_Area" localSheetId="7">'J4.11 Q2'!$A$1:$J$45</definedName>
    <definedName name="_xlnm.Print_Area" localSheetId="1">'J4.5 Q2'!$A$1:$M$43</definedName>
    <definedName name="_xlnm.Print_Area" localSheetId="3">'J4.7 Q2'!$A$1:$M$43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8" l="1"/>
  <c r="E41" i="8"/>
  <c r="C41" i="8"/>
  <c r="B41" i="8"/>
  <c r="F40" i="8"/>
  <c r="E40" i="8"/>
  <c r="C40" i="8"/>
  <c r="B40" i="8"/>
  <c r="F38" i="8"/>
  <c r="E38" i="8"/>
  <c r="E42" i="8" s="1"/>
  <c r="C38" i="8"/>
  <c r="B38" i="8"/>
  <c r="I37" i="8"/>
  <c r="J37" i="8" s="1"/>
  <c r="H37" i="8"/>
  <c r="G37" i="8"/>
  <c r="D37" i="8"/>
  <c r="I36" i="8"/>
  <c r="H36" i="8"/>
  <c r="G36" i="8"/>
  <c r="D36" i="8"/>
  <c r="I35" i="8"/>
  <c r="H35" i="8"/>
  <c r="G35" i="8"/>
  <c r="D35" i="8"/>
  <c r="I34" i="8"/>
  <c r="H34" i="8"/>
  <c r="G34" i="8"/>
  <c r="D34" i="8"/>
  <c r="I33" i="8"/>
  <c r="H33" i="8"/>
  <c r="G33" i="8"/>
  <c r="D33" i="8"/>
  <c r="I32" i="8"/>
  <c r="H32" i="8"/>
  <c r="G32" i="8"/>
  <c r="D32" i="8"/>
  <c r="I31" i="8"/>
  <c r="H31" i="8"/>
  <c r="G31" i="8"/>
  <c r="D31" i="8"/>
  <c r="I30" i="8"/>
  <c r="H30" i="8"/>
  <c r="G30" i="8"/>
  <c r="D30" i="8"/>
  <c r="I29" i="8"/>
  <c r="H29" i="8"/>
  <c r="G29" i="8"/>
  <c r="D29" i="8"/>
  <c r="I28" i="8"/>
  <c r="H28" i="8"/>
  <c r="G28" i="8"/>
  <c r="D28" i="8"/>
  <c r="I27" i="8"/>
  <c r="H27" i="8"/>
  <c r="G27" i="8"/>
  <c r="D27" i="8"/>
  <c r="I26" i="8"/>
  <c r="H26" i="8"/>
  <c r="G26" i="8"/>
  <c r="D26" i="8"/>
  <c r="I25" i="8"/>
  <c r="H25" i="8"/>
  <c r="G25" i="8"/>
  <c r="D25" i="8"/>
  <c r="I24" i="8"/>
  <c r="H24" i="8"/>
  <c r="G24" i="8"/>
  <c r="D24" i="8"/>
  <c r="I23" i="8"/>
  <c r="H23" i="8"/>
  <c r="G23" i="8"/>
  <c r="D23" i="8"/>
  <c r="I22" i="8"/>
  <c r="H22" i="8"/>
  <c r="G22" i="8"/>
  <c r="D22" i="8"/>
  <c r="I21" i="8"/>
  <c r="H21" i="8"/>
  <c r="G21" i="8"/>
  <c r="D21" i="8"/>
  <c r="I20" i="8"/>
  <c r="H20" i="8"/>
  <c r="G20" i="8"/>
  <c r="D20" i="8"/>
  <c r="I19" i="8"/>
  <c r="H19" i="8"/>
  <c r="G19" i="8"/>
  <c r="D19" i="8"/>
  <c r="I18" i="8"/>
  <c r="H18" i="8"/>
  <c r="G18" i="8"/>
  <c r="D18" i="8"/>
  <c r="I17" i="8"/>
  <c r="H17" i="8"/>
  <c r="G17" i="8"/>
  <c r="D17" i="8"/>
  <c r="I16" i="8"/>
  <c r="H16" i="8"/>
  <c r="G16" i="8"/>
  <c r="D16" i="8"/>
  <c r="I15" i="8"/>
  <c r="H15" i="8"/>
  <c r="G15" i="8"/>
  <c r="D15" i="8"/>
  <c r="I14" i="8"/>
  <c r="H14" i="8"/>
  <c r="G14" i="8"/>
  <c r="D14" i="8"/>
  <c r="I13" i="8"/>
  <c r="H13" i="8"/>
  <c r="G13" i="8"/>
  <c r="D13" i="8"/>
  <c r="I12" i="8"/>
  <c r="H12" i="8"/>
  <c r="G12" i="8"/>
  <c r="D12" i="8"/>
  <c r="I11" i="8"/>
  <c r="H11" i="8"/>
  <c r="G11" i="8"/>
  <c r="D11" i="8"/>
  <c r="I10" i="8"/>
  <c r="H10" i="8"/>
  <c r="G10" i="8"/>
  <c r="D10" i="8"/>
  <c r="I9" i="8"/>
  <c r="H9" i="8"/>
  <c r="G9" i="8"/>
  <c r="D9" i="8"/>
  <c r="E36" i="7"/>
  <c r="D36" i="7"/>
  <c r="C36" i="7"/>
  <c r="B36" i="7"/>
  <c r="E35" i="7"/>
  <c r="D35" i="7"/>
  <c r="C35" i="7"/>
  <c r="B35" i="7"/>
  <c r="E34" i="7"/>
  <c r="D34" i="7"/>
  <c r="C34" i="7"/>
  <c r="B34" i="7"/>
  <c r="L40" i="6"/>
  <c r="K40" i="6"/>
  <c r="F40" i="6"/>
  <c r="E40" i="6"/>
  <c r="C40" i="6"/>
  <c r="B40" i="6"/>
  <c r="L39" i="6"/>
  <c r="K39" i="6"/>
  <c r="F39" i="6"/>
  <c r="E39" i="6"/>
  <c r="C39" i="6"/>
  <c r="B39" i="6"/>
  <c r="L38" i="6"/>
  <c r="K38" i="6"/>
  <c r="F38" i="6"/>
  <c r="E38" i="6"/>
  <c r="C38" i="6"/>
  <c r="B38" i="6"/>
  <c r="M37" i="6"/>
  <c r="I37" i="6"/>
  <c r="H37" i="6"/>
  <c r="G37" i="6"/>
  <c r="D37" i="6"/>
  <c r="M36" i="6"/>
  <c r="I36" i="6"/>
  <c r="H36" i="6"/>
  <c r="G36" i="6"/>
  <c r="D36" i="6"/>
  <c r="G35" i="6"/>
  <c r="D35" i="6"/>
  <c r="M34" i="6"/>
  <c r="I34" i="6"/>
  <c r="H34" i="6"/>
  <c r="G34" i="6"/>
  <c r="D34" i="6"/>
  <c r="M33" i="6"/>
  <c r="I33" i="6"/>
  <c r="H33" i="6"/>
  <c r="G33" i="6"/>
  <c r="D33" i="6"/>
  <c r="M32" i="6"/>
  <c r="I32" i="6"/>
  <c r="H32" i="6"/>
  <c r="G32" i="6"/>
  <c r="D32" i="6"/>
  <c r="M31" i="6"/>
  <c r="I31" i="6"/>
  <c r="H31" i="6"/>
  <c r="G31" i="6"/>
  <c r="D31" i="6"/>
  <c r="M30" i="6"/>
  <c r="I30" i="6"/>
  <c r="H30" i="6"/>
  <c r="G30" i="6"/>
  <c r="D30" i="6"/>
  <c r="M29" i="6"/>
  <c r="I29" i="6"/>
  <c r="H29" i="6"/>
  <c r="G29" i="6"/>
  <c r="D29" i="6"/>
  <c r="M28" i="6"/>
  <c r="I28" i="6"/>
  <c r="H28" i="6"/>
  <c r="G28" i="6"/>
  <c r="D28" i="6"/>
  <c r="M27" i="6"/>
  <c r="I27" i="6"/>
  <c r="H27" i="6"/>
  <c r="G27" i="6"/>
  <c r="D27" i="6"/>
  <c r="M26" i="6"/>
  <c r="I26" i="6"/>
  <c r="H26" i="6"/>
  <c r="G26" i="6"/>
  <c r="D26" i="6"/>
  <c r="M25" i="6"/>
  <c r="I25" i="6"/>
  <c r="H25" i="6"/>
  <c r="G25" i="6"/>
  <c r="D25" i="6"/>
  <c r="M24" i="6"/>
  <c r="I24" i="6"/>
  <c r="H24" i="6"/>
  <c r="G24" i="6"/>
  <c r="D24" i="6"/>
  <c r="M23" i="6"/>
  <c r="I23" i="6"/>
  <c r="H23" i="6"/>
  <c r="G23" i="6"/>
  <c r="D23" i="6"/>
  <c r="M22" i="6"/>
  <c r="I22" i="6"/>
  <c r="H22" i="6"/>
  <c r="G22" i="6"/>
  <c r="D22" i="6"/>
  <c r="M21" i="6"/>
  <c r="I21" i="6"/>
  <c r="H21" i="6"/>
  <c r="G21" i="6"/>
  <c r="D21" i="6"/>
  <c r="M20" i="6"/>
  <c r="I20" i="6"/>
  <c r="H20" i="6"/>
  <c r="G20" i="6"/>
  <c r="D20" i="6"/>
  <c r="M19" i="6"/>
  <c r="I19" i="6"/>
  <c r="H19" i="6"/>
  <c r="G19" i="6"/>
  <c r="D19" i="6"/>
  <c r="M18" i="6"/>
  <c r="I18" i="6"/>
  <c r="H18" i="6"/>
  <c r="G18" i="6"/>
  <c r="D18" i="6"/>
  <c r="M17" i="6"/>
  <c r="I17" i="6"/>
  <c r="H17" i="6"/>
  <c r="G17" i="6"/>
  <c r="D17" i="6"/>
  <c r="M16" i="6"/>
  <c r="I16" i="6"/>
  <c r="H16" i="6"/>
  <c r="G16" i="6"/>
  <c r="D16" i="6"/>
  <c r="M15" i="6"/>
  <c r="I15" i="6"/>
  <c r="H15" i="6"/>
  <c r="G15" i="6"/>
  <c r="D15" i="6"/>
  <c r="M14" i="6"/>
  <c r="I14" i="6"/>
  <c r="H14" i="6"/>
  <c r="G14" i="6"/>
  <c r="D14" i="6"/>
  <c r="M13" i="6"/>
  <c r="I13" i="6"/>
  <c r="H13" i="6"/>
  <c r="G13" i="6"/>
  <c r="D13" i="6"/>
  <c r="M12" i="6"/>
  <c r="I12" i="6"/>
  <c r="H12" i="6"/>
  <c r="G12" i="6"/>
  <c r="D12" i="6"/>
  <c r="M11" i="6"/>
  <c r="I11" i="6"/>
  <c r="H11" i="6"/>
  <c r="G11" i="6"/>
  <c r="D11" i="6"/>
  <c r="M10" i="6"/>
  <c r="I10" i="6"/>
  <c r="H10" i="6"/>
  <c r="G10" i="6"/>
  <c r="D10" i="6"/>
  <c r="M9" i="6"/>
  <c r="I9" i="6"/>
  <c r="H9" i="6"/>
  <c r="G9" i="6"/>
  <c r="D9" i="6"/>
  <c r="E37" i="5"/>
  <c r="D37" i="5"/>
  <c r="C37" i="5"/>
  <c r="B37" i="5"/>
  <c r="E36" i="5"/>
  <c r="D36" i="5"/>
  <c r="C36" i="5"/>
  <c r="B36" i="5"/>
  <c r="E35" i="5"/>
  <c r="D35" i="5"/>
  <c r="C35" i="5"/>
  <c r="B35" i="5"/>
  <c r="L40" i="4"/>
  <c r="K40" i="4"/>
  <c r="F40" i="4"/>
  <c r="E40" i="4"/>
  <c r="C40" i="4"/>
  <c r="B40" i="4"/>
  <c r="L39" i="4"/>
  <c r="K39" i="4"/>
  <c r="F39" i="4"/>
  <c r="E39" i="4"/>
  <c r="C39" i="4"/>
  <c r="B39" i="4"/>
  <c r="L38" i="4"/>
  <c r="K38" i="4"/>
  <c r="F38" i="4"/>
  <c r="E38" i="4"/>
  <c r="C38" i="4"/>
  <c r="B38" i="4"/>
  <c r="M37" i="4"/>
  <c r="I37" i="4"/>
  <c r="H37" i="4"/>
  <c r="G37" i="4"/>
  <c r="D37" i="4"/>
  <c r="M36" i="4"/>
  <c r="I36" i="4"/>
  <c r="H36" i="4"/>
  <c r="G36" i="4"/>
  <c r="D36" i="4"/>
  <c r="M35" i="4"/>
  <c r="I35" i="4"/>
  <c r="H35" i="4"/>
  <c r="D35" i="4"/>
  <c r="M34" i="4"/>
  <c r="I34" i="4"/>
  <c r="H34" i="4"/>
  <c r="G34" i="4"/>
  <c r="D34" i="4"/>
  <c r="M33" i="4"/>
  <c r="I33" i="4"/>
  <c r="H33" i="4"/>
  <c r="G33" i="4"/>
  <c r="D33" i="4"/>
  <c r="M32" i="4"/>
  <c r="I32" i="4"/>
  <c r="H32" i="4"/>
  <c r="G32" i="4"/>
  <c r="D32" i="4"/>
  <c r="M31" i="4"/>
  <c r="I31" i="4"/>
  <c r="H31" i="4"/>
  <c r="G31" i="4"/>
  <c r="D31" i="4"/>
  <c r="M30" i="4"/>
  <c r="I30" i="4"/>
  <c r="H30" i="4"/>
  <c r="G30" i="4"/>
  <c r="D30" i="4"/>
  <c r="M29" i="4"/>
  <c r="I29" i="4"/>
  <c r="H29" i="4"/>
  <c r="G29" i="4"/>
  <c r="D29" i="4"/>
  <c r="M28" i="4"/>
  <c r="I28" i="4"/>
  <c r="H28" i="4"/>
  <c r="G28" i="4"/>
  <c r="D28" i="4"/>
  <c r="M27" i="4"/>
  <c r="I27" i="4"/>
  <c r="H27" i="4"/>
  <c r="G27" i="4"/>
  <c r="D27" i="4"/>
  <c r="M26" i="4"/>
  <c r="I26" i="4"/>
  <c r="H26" i="4"/>
  <c r="G26" i="4"/>
  <c r="D26" i="4"/>
  <c r="M25" i="4"/>
  <c r="I25" i="4"/>
  <c r="H25" i="4"/>
  <c r="G25" i="4"/>
  <c r="D25" i="4"/>
  <c r="M24" i="4"/>
  <c r="I24" i="4"/>
  <c r="H24" i="4"/>
  <c r="G24" i="4"/>
  <c r="D24" i="4"/>
  <c r="M23" i="4"/>
  <c r="I23" i="4"/>
  <c r="H23" i="4"/>
  <c r="G23" i="4"/>
  <c r="D23" i="4"/>
  <c r="M22" i="4"/>
  <c r="I22" i="4"/>
  <c r="H22" i="4"/>
  <c r="G22" i="4"/>
  <c r="D22" i="4"/>
  <c r="M21" i="4"/>
  <c r="I21" i="4"/>
  <c r="H21" i="4"/>
  <c r="G21" i="4"/>
  <c r="D21" i="4"/>
  <c r="M20" i="4"/>
  <c r="I20" i="4"/>
  <c r="H20" i="4"/>
  <c r="G20" i="4"/>
  <c r="D20" i="4"/>
  <c r="M19" i="4"/>
  <c r="I19" i="4"/>
  <c r="H19" i="4"/>
  <c r="G19" i="4"/>
  <c r="D19" i="4"/>
  <c r="M18" i="4"/>
  <c r="I18" i="4"/>
  <c r="H18" i="4"/>
  <c r="G18" i="4"/>
  <c r="D18" i="4"/>
  <c r="M17" i="4"/>
  <c r="I17" i="4"/>
  <c r="H17" i="4"/>
  <c r="G17" i="4"/>
  <c r="D17" i="4"/>
  <c r="M16" i="4"/>
  <c r="I16" i="4"/>
  <c r="H16" i="4"/>
  <c r="G16" i="4"/>
  <c r="D16" i="4"/>
  <c r="M15" i="4"/>
  <c r="I15" i="4"/>
  <c r="H15" i="4"/>
  <c r="G15" i="4"/>
  <c r="D15" i="4"/>
  <c r="M14" i="4"/>
  <c r="I14" i="4"/>
  <c r="H14" i="4"/>
  <c r="G14" i="4"/>
  <c r="D14" i="4"/>
  <c r="M13" i="4"/>
  <c r="I13" i="4"/>
  <c r="H13" i="4"/>
  <c r="G13" i="4"/>
  <c r="D13" i="4"/>
  <c r="M12" i="4"/>
  <c r="I12" i="4"/>
  <c r="H12" i="4"/>
  <c r="G12" i="4"/>
  <c r="D12" i="4"/>
  <c r="M11" i="4"/>
  <c r="I11" i="4"/>
  <c r="H11" i="4"/>
  <c r="G11" i="4"/>
  <c r="D11" i="4"/>
  <c r="M10" i="4"/>
  <c r="I10" i="4"/>
  <c r="H10" i="4"/>
  <c r="G10" i="4"/>
  <c r="D10" i="4"/>
  <c r="M9" i="4"/>
  <c r="I9" i="4"/>
  <c r="H9" i="4"/>
  <c r="G9" i="4"/>
  <c r="D9" i="4"/>
  <c r="E37" i="3"/>
  <c r="D37" i="3"/>
  <c r="C37" i="3"/>
  <c r="B37" i="3"/>
  <c r="E36" i="3"/>
  <c r="D36" i="3"/>
  <c r="C36" i="3"/>
  <c r="B36" i="3"/>
  <c r="E35" i="3"/>
  <c r="D35" i="3"/>
  <c r="C35" i="3"/>
  <c r="B35" i="3"/>
  <c r="L40" i="2"/>
  <c r="K40" i="2"/>
  <c r="F40" i="2"/>
  <c r="E40" i="2"/>
  <c r="C40" i="2"/>
  <c r="B40" i="2"/>
  <c r="L39" i="2"/>
  <c r="K39" i="2"/>
  <c r="F39" i="2"/>
  <c r="E39" i="2"/>
  <c r="C39" i="2"/>
  <c r="B39" i="2"/>
  <c r="L38" i="2"/>
  <c r="K38" i="2"/>
  <c r="F38" i="2"/>
  <c r="E38" i="2"/>
  <c r="C38" i="2"/>
  <c r="B38" i="2"/>
  <c r="M37" i="2"/>
  <c r="I37" i="2"/>
  <c r="H37" i="2"/>
  <c r="G37" i="2"/>
  <c r="D37" i="2"/>
  <c r="M36" i="2"/>
  <c r="I36" i="2"/>
  <c r="H36" i="2"/>
  <c r="G36" i="2"/>
  <c r="D36" i="2"/>
  <c r="M35" i="2"/>
  <c r="I35" i="2"/>
  <c r="H35" i="2"/>
  <c r="G35" i="2"/>
  <c r="D35" i="2"/>
  <c r="M34" i="2"/>
  <c r="I34" i="2"/>
  <c r="H34" i="2"/>
  <c r="G34" i="2"/>
  <c r="D34" i="2"/>
  <c r="M33" i="2"/>
  <c r="I33" i="2"/>
  <c r="H33" i="2"/>
  <c r="G33" i="2"/>
  <c r="D33" i="2"/>
  <c r="M32" i="2"/>
  <c r="I32" i="2"/>
  <c r="H32" i="2"/>
  <c r="G32" i="2"/>
  <c r="D32" i="2"/>
  <c r="M31" i="2"/>
  <c r="I31" i="2"/>
  <c r="H31" i="2"/>
  <c r="G31" i="2"/>
  <c r="D31" i="2"/>
  <c r="M30" i="2"/>
  <c r="I30" i="2"/>
  <c r="H30" i="2"/>
  <c r="G30" i="2"/>
  <c r="D30" i="2"/>
  <c r="M29" i="2"/>
  <c r="I29" i="2"/>
  <c r="H29" i="2"/>
  <c r="G29" i="2"/>
  <c r="D29" i="2"/>
  <c r="M28" i="2"/>
  <c r="I28" i="2"/>
  <c r="H28" i="2"/>
  <c r="G28" i="2"/>
  <c r="D28" i="2"/>
  <c r="M27" i="2"/>
  <c r="I27" i="2"/>
  <c r="H27" i="2"/>
  <c r="G27" i="2"/>
  <c r="D27" i="2"/>
  <c r="M26" i="2"/>
  <c r="I26" i="2"/>
  <c r="H26" i="2"/>
  <c r="G26" i="2"/>
  <c r="D26" i="2"/>
  <c r="M25" i="2"/>
  <c r="I25" i="2"/>
  <c r="H25" i="2"/>
  <c r="G25" i="2"/>
  <c r="D25" i="2"/>
  <c r="M24" i="2"/>
  <c r="I24" i="2"/>
  <c r="H24" i="2"/>
  <c r="G24" i="2"/>
  <c r="D24" i="2"/>
  <c r="M23" i="2"/>
  <c r="I23" i="2"/>
  <c r="H23" i="2"/>
  <c r="G23" i="2"/>
  <c r="D23" i="2"/>
  <c r="M22" i="2"/>
  <c r="I22" i="2"/>
  <c r="H22" i="2"/>
  <c r="G22" i="2"/>
  <c r="D22" i="2"/>
  <c r="M21" i="2"/>
  <c r="I21" i="2"/>
  <c r="H21" i="2"/>
  <c r="G21" i="2"/>
  <c r="D21" i="2"/>
  <c r="M20" i="2"/>
  <c r="I20" i="2"/>
  <c r="H20" i="2"/>
  <c r="G20" i="2"/>
  <c r="D20" i="2"/>
  <c r="M19" i="2"/>
  <c r="I19" i="2"/>
  <c r="H19" i="2"/>
  <c r="G19" i="2"/>
  <c r="D19" i="2"/>
  <c r="M18" i="2"/>
  <c r="I18" i="2"/>
  <c r="H18" i="2"/>
  <c r="G18" i="2"/>
  <c r="D18" i="2"/>
  <c r="M17" i="2"/>
  <c r="I17" i="2"/>
  <c r="H17" i="2"/>
  <c r="G17" i="2"/>
  <c r="D17" i="2"/>
  <c r="M16" i="2"/>
  <c r="I16" i="2"/>
  <c r="H16" i="2"/>
  <c r="G16" i="2"/>
  <c r="D16" i="2"/>
  <c r="M15" i="2"/>
  <c r="I15" i="2"/>
  <c r="H15" i="2"/>
  <c r="G15" i="2"/>
  <c r="D15" i="2"/>
  <c r="M14" i="2"/>
  <c r="I14" i="2"/>
  <c r="H14" i="2"/>
  <c r="G14" i="2"/>
  <c r="D14" i="2"/>
  <c r="M13" i="2"/>
  <c r="I13" i="2"/>
  <c r="H13" i="2"/>
  <c r="G13" i="2"/>
  <c r="D13" i="2"/>
  <c r="M12" i="2"/>
  <c r="I12" i="2"/>
  <c r="H12" i="2"/>
  <c r="G12" i="2"/>
  <c r="D12" i="2"/>
  <c r="M11" i="2"/>
  <c r="I11" i="2"/>
  <c r="H11" i="2"/>
  <c r="G11" i="2"/>
  <c r="D11" i="2"/>
  <c r="M10" i="2"/>
  <c r="I10" i="2"/>
  <c r="H10" i="2"/>
  <c r="G10" i="2"/>
  <c r="D10" i="2"/>
  <c r="M9" i="2"/>
  <c r="I9" i="2"/>
  <c r="H9" i="2"/>
  <c r="G9" i="2"/>
  <c r="D9" i="2"/>
  <c r="E36" i="1"/>
  <c r="D36" i="1"/>
  <c r="C36" i="1"/>
  <c r="B36" i="1"/>
  <c r="E35" i="1"/>
  <c r="D35" i="1"/>
  <c r="C35" i="1"/>
  <c r="B35" i="1"/>
  <c r="E34" i="1"/>
  <c r="D34" i="1"/>
  <c r="C34" i="1"/>
  <c r="B34" i="1"/>
  <c r="E37" i="7" l="1"/>
  <c r="J9" i="8"/>
  <c r="J11" i="8"/>
  <c r="J19" i="8"/>
  <c r="J27" i="8"/>
  <c r="J31" i="8"/>
  <c r="J33" i="8"/>
  <c r="B42" i="8"/>
  <c r="C37" i="7"/>
  <c r="G40" i="8"/>
  <c r="C42" i="8"/>
  <c r="E38" i="3"/>
  <c r="J10" i="8"/>
  <c r="J16" i="8"/>
  <c r="J20" i="8"/>
  <c r="J22" i="8"/>
  <c r="J30" i="8"/>
  <c r="J32" i="8"/>
  <c r="J17" i="8"/>
  <c r="J25" i="8"/>
  <c r="J29" i="8"/>
  <c r="D37" i="7"/>
  <c r="H40" i="8"/>
  <c r="J14" i="8"/>
  <c r="J28" i="8"/>
  <c r="D41" i="8"/>
  <c r="J36" i="8"/>
  <c r="J16" i="6"/>
  <c r="J11" i="6"/>
  <c r="J27" i="6"/>
  <c r="D38" i="8"/>
  <c r="I40" i="8"/>
  <c r="J21" i="8"/>
  <c r="J23" i="8"/>
  <c r="J34" i="8"/>
  <c r="G38" i="8"/>
  <c r="J12" i="8"/>
  <c r="J18" i="8"/>
  <c r="F42" i="8"/>
  <c r="I38" i="8"/>
  <c r="G41" i="8"/>
  <c r="H41" i="8"/>
  <c r="J24" i="8"/>
  <c r="J35" i="8"/>
  <c r="J28" i="6"/>
  <c r="D40" i="8"/>
  <c r="I41" i="8"/>
  <c r="J15" i="8"/>
  <c r="J26" i="8"/>
  <c r="H38" i="8"/>
  <c r="J13" i="8"/>
  <c r="J21" i="6"/>
  <c r="E38" i="5"/>
  <c r="C41" i="6"/>
  <c r="G40" i="6"/>
  <c r="F41" i="6"/>
  <c r="J31" i="6"/>
  <c r="E41" i="6"/>
  <c r="B37" i="7"/>
  <c r="J36" i="4"/>
  <c r="J14" i="6"/>
  <c r="J30" i="6"/>
  <c r="J37" i="6"/>
  <c r="J22" i="6"/>
  <c r="J19" i="6"/>
  <c r="K41" i="6"/>
  <c r="J10" i="6"/>
  <c r="D39" i="6"/>
  <c r="J34" i="4"/>
  <c r="G38" i="6"/>
  <c r="J18" i="6"/>
  <c r="J26" i="6"/>
  <c r="J32" i="6"/>
  <c r="J12" i="6"/>
  <c r="J15" i="6"/>
  <c r="J23" i="6"/>
  <c r="J36" i="6"/>
  <c r="J20" i="6"/>
  <c r="J34" i="6"/>
  <c r="J24" i="4"/>
  <c r="J32" i="4"/>
  <c r="D38" i="6"/>
  <c r="H40" i="6"/>
  <c r="J29" i="6"/>
  <c r="I40" i="6"/>
  <c r="H38" i="6"/>
  <c r="G39" i="6"/>
  <c r="M40" i="6"/>
  <c r="J25" i="6"/>
  <c r="L41" i="6"/>
  <c r="I38" i="6"/>
  <c r="M38" i="6"/>
  <c r="I39" i="6"/>
  <c r="J30" i="4"/>
  <c r="J35" i="4"/>
  <c r="C38" i="5"/>
  <c r="M39" i="6"/>
  <c r="J24" i="6"/>
  <c r="B41" i="6"/>
  <c r="D40" i="6"/>
  <c r="J17" i="6"/>
  <c r="J33" i="6"/>
  <c r="J20" i="2"/>
  <c r="J23" i="2"/>
  <c r="J28" i="2"/>
  <c r="J36" i="2"/>
  <c r="J9" i="4"/>
  <c r="J17" i="4"/>
  <c r="J33" i="4"/>
  <c r="F41" i="4"/>
  <c r="J9" i="6"/>
  <c r="J13" i="6"/>
  <c r="H39" i="6"/>
  <c r="J22" i="4"/>
  <c r="D38" i="5"/>
  <c r="J10" i="4"/>
  <c r="J15" i="4"/>
  <c r="J23" i="4"/>
  <c r="J31" i="4"/>
  <c r="E41" i="4"/>
  <c r="B38" i="5"/>
  <c r="J37" i="4"/>
  <c r="J16" i="4"/>
  <c r="J18" i="4"/>
  <c r="K41" i="4"/>
  <c r="L41" i="4"/>
  <c r="H39" i="4"/>
  <c r="J26" i="4"/>
  <c r="M39" i="4"/>
  <c r="J14" i="4"/>
  <c r="J25" i="4"/>
  <c r="J17" i="2"/>
  <c r="I38" i="4"/>
  <c r="I39" i="4"/>
  <c r="J29" i="4"/>
  <c r="M38" i="4"/>
  <c r="J11" i="2"/>
  <c r="J27" i="2"/>
  <c r="J35" i="2"/>
  <c r="J11" i="4"/>
  <c r="D40" i="4"/>
  <c r="J20" i="4"/>
  <c r="G40" i="4"/>
  <c r="J13" i="4"/>
  <c r="J19" i="4"/>
  <c r="J28" i="4"/>
  <c r="D38" i="4"/>
  <c r="D39" i="4"/>
  <c r="I40" i="4"/>
  <c r="B41" i="4"/>
  <c r="G38" i="4"/>
  <c r="G39" i="4"/>
  <c r="M40" i="4"/>
  <c r="J21" i="4"/>
  <c r="J27" i="4"/>
  <c r="C41" i="4"/>
  <c r="J19" i="2"/>
  <c r="D38" i="3"/>
  <c r="J12" i="4"/>
  <c r="J16" i="2"/>
  <c r="L41" i="2"/>
  <c r="C38" i="3"/>
  <c r="H38" i="4"/>
  <c r="H40" i="4"/>
  <c r="J14" i="2"/>
  <c r="J31" i="2"/>
  <c r="H39" i="2"/>
  <c r="E41" i="2"/>
  <c r="B38" i="3"/>
  <c r="J32" i="2"/>
  <c r="J29" i="2"/>
  <c r="J37" i="2"/>
  <c r="H38" i="2"/>
  <c r="I39" i="2"/>
  <c r="C37" i="1"/>
  <c r="J25" i="2"/>
  <c r="J10" i="2"/>
  <c r="G39" i="2"/>
  <c r="M40" i="2"/>
  <c r="J15" i="2"/>
  <c r="J21" i="2"/>
  <c r="J24" i="2"/>
  <c r="C41" i="2"/>
  <c r="J18" i="2"/>
  <c r="J34" i="2"/>
  <c r="K41" i="2"/>
  <c r="M38" i="2"/>
  <c r="M39" i="2"/>
  <c r="J30" i="2"/>
  <c r="D40" i="2"/>
  <c r="J33" i="2"/>
  <c r="J12" i="2"/>
  <c r="G40" i="2"/>
  <c r="J26" i="2"/>
  <c r="B41" i="2"/>
  <c r="J9" i="2"/>
  <c r="D38" i="2"/>
  <c r="D39" i="2"/>
  <c r="H40" i="2"/>
  <c r="F41" i="2"/>
  <c r="G38" i="2"/>
  <c r="I38" i="2"/>
  <c r="I40" i="2"/>
  <c r="J22" i="2"/>
  <c r="B37" i="1"/>
  <c r="J13" i="2"/>
  <c r="E37" i="1"/>
  <c r="D37" i="1"/>
  <c r="J40" i="8" l="1"/>
  <c r="G42" i="8"/>
  <c r="D42" i="8"/>
  <c r="J38" i="8"/>
  <c r="I42" i="8"/>
  <c r="J41" i="8"/>
  <c r="H42" i="8"/>
  <c r="D41" i="6"/>
  <c r="M41" i="6"/>
  <c r="J39" i="6"/>
  <c r="H41" i="6"/>
  <c r="J38" i="6"/>
  <c r="G41" i="6"/>
  <c r="I41" i="4"/>
  <c r="I41" i="6"/>
  <c r="J40" i="6"/>
  <c r="J40" i="4"/>
  <c r="M41" i="4"/>
  <c r="J38" i="4"/>
  <c r="J39" i="4"/>
  <c r="G41" i="4"/>
  <c r="J39" i="2"/>
  <c r="D41" i="4"/>
  <c r="H41" i="2"/>
  <c r="H41" i="4"/>
  <c r="J38" i="2"/>
  <c r="G41" i="2"/>
  <c r="I41" i="2"/>
  <c r="M41" i="2"/>
  <c r="J40" i="2"/>
  <c r="D41" i="2"/>
  <c r="J41" i="6" l="1"/>
  <c r="J42" i="8"/>
  <c r="J41" i="4"/>
  <c r="J41" i="2"/>
</calcChain>
</file>

<file path=xl/sharedStrings.xml><?xml version="1.0" encoding="utf-8"?>
<sst xmlns="http://schemas.openxmlformats.org/spreadsheetml/2006/main" count="376" uniqueCount="82">
  <si>
    <t>JADUAL 4.4: JUMLAH PENUMPANG YANG DIKENDALIKAN MENGIKUT LAPANGAN TERBANG (TIDAK TERMASUK PENUMPANG TRANSIT), MALAYSIA, SUKU KEDUA, 2022</t>
  </si>
  <si>
    <t>Table 4.4: Total Passengers Handled by Airports (Excluding Transit Passengers), Malaysia, Second Quarter, 2022</t>
  </si>
  <si>
    <r>
      <t xml:space="preserve">LAPANGAN TERBANG </t>
    </r>
    <r>
      <rPr>
        <i/>
        <sz val="10"/>
        <rFont val="Arial"/>
        <family val="2"/>
      </rPr>
      <t>Airport</t>
    </r>
  </si>
  <si>
    <r>
      <t xml:space="preserve">SUKU PERTAMA </t>
    </r>
    <r>
      <rPr>
        <i/>
        <sz val="10"/>
        <rFont val="Arial"/>
        <family val="2"/>
      </rPr>
      <t>First Quarter</t>
    </r>
  </si>
  <si>
    <r>
      <t xml:space="preserve">SUKU KEDUA </t>
    </r>
    <r>
      <rPr>
        <i/>
        <sz val="10"/>
        <rFont val="Arial"/>
        <family val="2"/>
      </rPr>
      <t>Second Quarter</t>
    </r>
  </si>
  <si>
    <r>
      <t xml:space="preserve">SUKU KETIGA </t>
    </r>
    <r>
      <rPr>
        <i/>
        <sz val="10"/>
        <rFont val="Arial"/>
        <family val="2"/>
      </rPr>
      <t>Third Quarter</t>
    </r>
  </si>
  <si>
    <r>
      <t xml:space="preserve">SUKU KEEMPAT </t>
    </r>
    <r>
      <rPr>
        <i/>
        <sz val="10"/>
        <rFont val="Arial"/>
        <family val="2"/>
      </rPr>
      <t>Fourth Quarter</t>
    </r>
  </si>
  <si>
    <t>KLIA</t>
  </si>
  <si>
    <t>KLIA2</t>
  </si>
  <si>
    <t xml:space="preserve">PULAU PINANG </t>
  </si>
  <si>
    <t>KOTA KINABALU</t>
  </si>
  <si>
    <t>KUCHING</t>
  </si>
  <si>
    <t>LANGKAWI</t>
  </si>
  <si>
    <t>JOHOR BAHRU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</si>
  <si>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</si>
  <si>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</si>
  <si>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</si>
  <si>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</si>
  <si>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</si>
  <si>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</si>
  <si>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</si>
  <si>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</si>
  <si>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</si>
  <si>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</si>
  <si>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</si>
  <si>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</si>
  <si>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</si>
  <si>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</si>
  <si>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</si>
  <si>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</si>
  <si>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</si>
  <si>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</si>
  <si>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</si>
  <si>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MUKAH</t>
  </si>
  <si>
    <t>STOL SABAH</t>
  </si>
  <si>
    <t>STOL SARAWAK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</si>
  <si>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</t>
    </r>
    <r>
      <rPr>
        <i/>
        <sz val="10"/>
        <rFont val="Arial"/>
        <family val="2"/>
      </rPr>
      <t xml:space="preserve">Peninsular    </t>
    </r>
    <r>
      <rPr>
        <sz val="11"/>
        <color theme="1"/>
        <rFont val="Calibri"/>
        <family val="2"/>
        <scheme val="minor"/>
      </rPr>
      <t xml:space="preserve">
</t>
    </r>
  </si>
  <si>
    <t xml:space="preserve">SABAH </t>
  </si>
  <si>
    <t>SARAWAK</t>
  </si>
  <si>
    <r>
      <t xml:space="preserve">JUMLAH                        </t>
    </r>
    <r>
      <rPr>
        <i/>
        <sz val="10"/>
        <rFont val="Arial"/>
        <family val="2"/>
      </rPr>
      <t xml:space="preserve">Total         </t>
    </r>
    <r>
      <rPr>
        <b/>
        <sz val="10"/>
        <rFont val="Arial"/>
        <family val="2"/>
      </rPr>
      <t xml:space="preserve">     
</t>
    </r>
    <r>
      <rPr>
        <i/>
        <sz val="10"/>
        <rFont val="Arial"/>
        <family val="2"/>
      </rPr>
      <t/>
    </r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</si>
  <si>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</si>
  <si>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t>JADUAL 4.5: JUMLAH PENUMPANG YANG DIKENDALIKAN MENGIKUT LAPANGAN TERBANG, MALAYSIA, SUKU KEDUA, 2022</t>
  </si>
  <si>
    <t>Table 4.5: Total Passengers Handled by Airports, Malaysia, Second Quarter, 2022</t>
  </si>
  <si>
    <r>
      <t>LAPANGAN TERBANG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Airports</t>
    </r>
  </si>
  <si>
    <r>
      <t xml:space="preserve">DALAM NEGERI </t>
    </r>
    <r>
      <rPr>
        <sz val="11"/>
        <color theme="1"/>
        <rFont val="Calibri"/>
        <family val="2"/>
        <scheme val="minor"/>
      </rPr>
      <t xml:space="preserve">                              
</t>
    </r>
    <r>
      <rPr>
        <i/>
        <sz val="10"/>
        <rFont val="Arial"/>
        <family val="2"/>
      </rPr>
      <t>Domestic</t>
    </r>
  </si>
  <si>
    <r>
      <t xml:space="preserve">ANTARABANGSA 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i/>
        <sz val="10"/>
        <rFont val="Arial"/>
        <family val="2"/>
      </rPr>
      <t xml:space="preserve"> 
International</t>
    </r>
  </si>
  <si>
    <r>
      <t>JUMLAH</t>
    </r>
    <r>
      <rPr>
        <sz val="11"/>
        <color theme="1"/>
        <rFont val="Calibri"/>
        <family val="2"/>
        <scheme val="minor"/>
      </rPr>
      <t xml:space="preserve">                                                         
</t>
    </r>
    <r>
      <rPr>
        <i/>
        <sz val="10"/>
        <rFont val="Arial"/>
        <family val="2"/>
      </rPr>
      <t>Total</t>
    </r>
  </si>
  <si>
    <r>
      <t xml:space="preserve">TRANSIT                               </t>
    </r>
    <r>
      <rPr>
        <sz val="11"/>
        <color theme="1"/>
        <rFont val="Calibri"/>
        <family val="2"/>
        <scheme val="minor"/>
      </rPr>
      <t xml:space="preserve">                          
</t>
    </r>
    <r>
      <rPr>
        <i/>
        <sz val="10"/>
        <rFont val="Arial"/>
        <family val="2"/>
      </rPr>
      <t>Transit</t>
    </r>
  </si>
  <si>
    <r>
      <t>KETIBAAN</t>
    </r>
    <r>
      <rPr>
        <i/>
        <sz val="10"/>
        <rFont val="Arial"/>
        <family val="2"/>
      </rPr>
      <t xml:space="preserve"> 
Arrival</t>
    </r>
  </si>
  <si>
    <r>
      <t>BERLEPAS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Departure</t>
    </r>
  </si>
  <si>
    <r>
      <t>JUMLAH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Total</t>
    </r>
  </si>
  <si>
    <r>
      <t>DALAM NEGERI</t>
    </r>
    <r>
      <rPr>
        <i/>
        <sz val="10"/>
        <rFont val="Arial"/>
        <family val="2"/>
      </rPr>
      <t xml:space="preserve"> 
Domestic</t>
    </r>
  </si>
  <si>
    <r>
      <t>ANTARABANGSA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International</t>
    </r>
  </si>
  <si>
    <t xml:space="preserve">KLIA2 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</si>
  <si>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    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</si>
  <si>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sz val="10"/>
        <rFont val="Arial"/>
        <family val="2"/>
      </rPr>
      <t xml:space="preserve"> </t>
    </r>
  </si>
  <si>
    <t>JADUAL 4.6: JUMLAH KARGO YANG DIKENDALIKAN MENGIKUT LAPANGAN TERBANG (TIDAK TERMASUK KARGO TRANSIT), MALAYSIA, SUKU KEDUA, 2022</t>
  </si>
  <si>
    <t>Table 4.6: Total Cargo Handled by Airports (Excluding Cargo in Transit), Malaysia, Second Quarter, 2022</t>
  </si>
  <si>
    <t>KILOGRAM (KG)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</si>
  <si>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    
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</si>
  <si>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i/>
        <sz val="10"/>
        <rFont val="Arial"/>
        <family val="2"/>
      </rPr>
      <t xml:space="preserve"> </t>
    </r>
  </si>
  <si>
    <t>JADUAL 4.7: JUMLAH KARGO YANG DIKENDALIKAN MENGIKUT LAPANGAN TERBANG, MALAYSIA, SUKU KEDUA, 2022</t>
  </si>
  <si>
    <t>Table 4.7: Total Cargo Handled by Airports, Malaysia, Second Quarter, 2022</t>
  </si>
  <si>
    <r>
      <t>DIHANTAR</t>
    </r>
    <r>
      <rPr>
        <i/>
        <sz val="10"/>
        <rFont val="Arial"/>
        <family val="2"/>
      </rPr>
      <t xml:space="preserve"> 
Unloaded</t>
    </r>
  </si>
  <si>
    <r>
      <t>DIANGKUT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Loaded</t>
    </r>
  </si>
  <si>
    <r>
      <t>ANTARA-BANGSA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International</t>
    </r>
  </si>
  <si>
    <t>JADUAL 4.8: JUMLAH MEL YANG DIKENDALIKAN MENGIKUT LAPANGAN TERBANG (TIDAK TERMASUK MEL TRANSIT), MALAYSIA, SUKU KEDUA, 2022</t>
  </si>
  <si>
    <t>Table 4.8: Total Mail Handled by Airports (Excluding Mel in Transit), Malaysia, Second Quarter, 2022</t>
  </si>
  <si>
    <r>
      <t xml:space="preserve">LAPANGAN TERBANG
</t>
    </r>
    <r>
      <rPr>
        <i/>
        <sz val="10"/>
        <rFont val="Arial"/>
        <family val="2"/>
      </rPr>
      <t xml:space="preserve"> Airports</t>
    </r>
  </si>
  <si>
    <r>
      <t xml:space="preserve">SUKU KETIGA     </t>
    </r>
    <r>
      <rPr>
        <i/>
        <sz val="10"/>
        <rFont val="Arial"/>
        <family val="2"/>
      </rPr>
      <t>Third Quarter</t>
    </r>
  </si>
  <si>
    <r>
      <t xml:space="preserve">SUKU KEEMPAT     </t>
    </r>
    <r>
      <rPr>
        <i/>
        <sz val="10"/>
        <rFont val="Arial"/>
        <family val="2"/>
      </rPr>
      <t>Fourth Quarter</t>
    </r>
  </si>
  <si>
    <r>
      <rPr>
        <b/>
        <sz val="10"/>
        <rFont val="Arial"/>
        <family val="2"/>
      </rPr>
      <t>SUMBER/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Source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0"/>
        <rFont val="Arial"/>
        <family val="2"/>
      </rPr>
      <t>MALAYSIA AIRPORTS HOLDINGS BERHAD (MAHB)</t>
    </r>
  </si>
  <si>
    <t>JADUAL 4.9: JUMLAH MEL YANG DIKENDALIKAN MENGIKUT LAPANGAN TERBANG, MALAYSIA, SUKU KEDUA, 2022</t>
  </si>
  <si>
    <t>Table 4.9: Total Mail Handled by Airports, Malaysia, Second Quarter, 2022</t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</si>
  <si>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</t>
    </r>
  </si>
  <si>
    <t>JADUAL 4.10: JUMLAH PERGERAKAN PESAWAT PERDAGANGAN YANG DIKENDALIKAN MENGIKUT LAPANGAN TERBANG, MALAYSIA, SUKU KEDUA, 2022</t>
  </si>
  <si>
    <t>Table 4.10: Total Commercial Aircraft Movements Handled by Airports, Malaysia, Second Quarter, 2022</t>
  </si>
  <si>
    <r>
      <rPr>
        <b/>
        <sz val="10"/>
        <rFont val="Arial"/>
        <family val="2"/>
      </rPr>
      <t>SUMBER/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</si>
  <si>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t>JADUAL 4.11: JUMLAH PERGERAKKAN PESAWAT PERDAGANGAN YANG DIKENDALIKAN MENGIKUT LAPANGAN TERBANG, MALAYSIA, SUKU KEDUA, 2022</t>
  </si>
  <si>
    <t>Table 4.11: Total Commercial Aircraft Movements Handled by Airports, Malaysia, Second Quarter, 2022</t>
  </si>
  <si>
    <r>
      <t>BERJADUAL</t>
    </r>
    <r>
      <rPr>
        <i/>
        <sz val="10"/>
        <rFont val="Arial"/>
        <family val="2"/>
      </rPr>
      <t xml:space="preserve"> 
Scheduled</t>
    </r>
  </si>
  <si>
    <r>
      <t>TIDAK BERJADUAL</t>
    </r>
    <r>
      <rPr>
        <i/>
        <sz val="10"/>
        <rFont val="Arial"/>
        <family val="2"/>
      </rPr>
      <t xml:space="preserve"> 
Non Scheduled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</si>
</sst>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/>
  </cellStyleXfs>
  <cellXfs count="122">
    <xf numFmtId="0" fontId="0" fillId="0" borderId="0" xfId="0"/>
    <xf numFmtId="0" fontId="2" fillId="0" borderId="0" xfId="1" applyFont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wrapText="1"/>
    </xf>
    <xf numFmtId="0" fontId="2" fillId="3" borderId="0" xfId="1" applyFont="1" applyFill="1" applyBorder="1" applyAlignment="1" applyProtection="1">
      <alignment horizontal="left" vertical="center" wrapText="1" indent="1"/>
    </xf>
    <xf numFmtId="164" fontId="1" fillId="3" borderId="0" xfId="1" applyNumberFormat="1" applyFont="1" applyFill="1" applyBorder="1" applyAlignment="1" applyProtection="1">
      <alignment vertical="center"/>
      <protection locked="0"/>
    </xf>
    <xf numFmtId="164" fontId="1" fillId="3" borderId="0" xfId="1" applyNumberFormat="1" applyFont="1" applyFill="1" applyBorder="1" applyProtection="1">
      <protection locked="0"/>
    </xf>
    <xf numFmtId="164" fontId="1" fillId="0" borderId="0" xfId="1" applyNumberFormat="1" applyFont="1" applyProtection="1">
      <protection locked="0"/>
    </xf>
    <xf numFmtId="0" fontId="2" fillId="3" borderId="0" xfId="1" applyFont="1" applyFill="1" applyBorder="1" applyAlignment="1" applyProtection="1">
      <alignment horizontal="left" wrapText="1" indent="1"/>
    </xf>
    <xf numFmtId="164" fontId="1" fillId="3" borderId="0" xfId="1" applyNumberFormat="1" applyFont="1" applyFill="1" applyBorder="1" applyAlignment="1" applyProtection="1">
      <alignment horizontal="center"/>
      <protection locked="0"/>
    </xf>
    <xf numFmtId="41" fontId="1" fillId="3" borderId="0" xfId="1" applyNumberFormat="1" applyFont="1" applyFill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41" fontId="2" fillId="3" borderId="2" xfId="1" applyNumberFormat="1" applyFont="1" applyFill="1" applyBorder="1" applyAlignment="1" applyProtection="1">
      <alignment vertical="center" wrapText="1"/>
    </xf>
    <xf numFmtId="41" fontId="2" fillId="3" borderId="0" xfId="1" applyNumberFormat="1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horizontal="left" vertical="center" wrapText="1" indent="1"/>
    </xf>
    <xf numFmtId="41" fontId="2" fillId="3" borderId="1" xfId="1" applyNumberFormat="1" applyFont="1" applyFill="1" applyBorder="1" applyAlignment="1" applyProtection="1">
      <alignment vertical="center" wrapText="1"/>
    </xf>
    <xf numFmtId="0" fontId="2" fillId="0" borderId="0" xfId="1" applyFont="1" applyProtection="1">
      <protection locked="0"/>
    </xf>
    <xf numFmtId="0" fontId="1" fillId="0" borderId="0" xfId="1" applyFont="1" applyAlignment="1" applyProtection="1">
      <protection locked="0"/>
    </xf>
    <xf numFmtId="0" fontId="3" fillId="0" borderId="0" xfId="1" applyFont="1" applyProtection="1"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164" fontId="1" fillId="3" borderId="0" xfId="2" applyNumberFormat="1" applyFont="1" applyFill="1" applyBorder="1" applyAlignment="1" applyProtection="1">
      <alignment vertical="center"/>
      <protection locked="0"/>
    </xf>
    <xf numFmtId="164" fontId="1" fillId="3" borderId="0" xfId="2" applyNumberFormat="1" applyFont="1" applyFill="1" applyBorder="1" applyAlignment="1" applyProtection="1">
      <alignment vertical="center"/>
    </xf>
    <xf numFmtId="164" fontId="1" fillId="3" borderId="0" xfId="2" applyNumberFormat="1" applyFont="1" applyFill="1" applyBorder="1" applyAlignment="1" applyProtection="1">
      <alignment horizontal="right" vertical="center"/>
    </xf>
    <xf numFmtId="164" fontId="4" fillId="3" borderId="0" xfId="2" applyNumberFormat="1" applyFont="1" applyFill="1" applyBorder="1" applyAlignment="1" applyProtection="1">
      <alignment horizontal="right" vertical="center"/>
    </xf>
    <xf numFmtId="164" fontId="2" fillId="3" borderId="2" xfId="2" applyNumberFormat="1" applyFont="1" applyFill="1" applyBorder="1" applyAlignment="1" applyProtection="1">
      <alignment horizontal="right" vertical="center" wrapText="1"/>
    </xf>
    <xf numFmtId="164" fontId="1" fillId="3" borderId="0" xfId="2" applyNumberFormat="1" applyFont="1" applyFill="1" applyBorder="1" applyAlignment="1" applyProtection="1">
      <alignment horizontal="right"/>
    </xf>
    <xf numFmtId="164" fontId="2" fillId="3" borderId="1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164" fontId="1" fillId="3" borderId="0" xfId="1" applyNumberFormat="1" applyFont="1" applyFill="1" applyBorder="1" applyAlignment="1" applyProtection="1">
      <protection locked="0"/>
    </xf>
    <xf numFmtId="43" fontId="1" fillId="0" borderId="0" xfId="1" applyNumberFormat="1" applyFont="1" applyProtection="1">
      <protection locked="0"/>
    </xf>
    <xf numFmtId="41" fontId="1" fillId="3" borderId="0" xfId="3" applyFont="1" applyFill="1" applyProtection="1">
      <protection locked="0"/>
    </xf>
    <xf numFmtId="164" fontId="1" fillId="3" borderId="0" xfId="1" applyNumberFormat="1" applyFont="1" applyFill="1" applyBorder="1" applyAlignment="1" applyProtection="1">
      <alignment horizontal="right"/>
      <protection locked="0"/>
    </xf>
    <xf numFmtId="41" fontId="1" fillId="3" borderId="0" xfId="1" applyNumberFormat="1" applyFont="1" applyFill="1" applyBorder="1" applyAlignment="1" applyProtection="1">
      <alignment vertical="center" wrapText="1"/>
    </xf>
    <xf numFmtId="165" fontId="1" fillId="3" borderId="0" xfId="2" applyNumberFormat="1" applyFont="1" applyFill="1" applyBorder="1" applyAlignment="1" applyProtection="1">
      <alignment vertical="center"/>
      <protection locked="0"/>
    </xf>
    <xf numFmtId="165" fontId="1" fillId="3" borderId="0" xfId="2" applyNumberFormat="1" applyFont="1" applyFill="1" applyBorder="1" applyAlignment="1" applyProtection="1">
      <alignment vertical="center"/>
    </xf>
    <xf numFmtId="165" fontId="1" fillId="3" borderId="0" xfId="2" applyNumberFormat="1" applyFont="1" applyFill="1" applyBorder="1" applyAlignment="1" applyProtection="1">
      <alignment horizontal="right"/>
    </xf>
    <xf numFmtId="165" fontId="4" fillId="3" borderId="0" xfId="2" applyNumberFormat="1" applyFont="1" applyFill="1" applyBorder="1" applyAlignment="1" applyProtection="1">
      <alignment horizontal="right"/>
    </xf>
    <xf numFmtId="164" fontId="1" fillId="3" borderId="0" xfId="2" applyNumberFormat="1" applyFont="1" applyFill="1" applyBorder="1" applyAlignment="1" applyProtection="1">
      <protection locked="0"/>
    </xf>
    <xf numFmtId="164" fontId="1" fillId="3" borderId="0" xfId="2" applyNumberFormat="1" applyFont="1" applyFill="1" applyBorder="1" applyAlignment="1" applyProtection="1"/>
    <xf numFmtId="0" fontId="6" fillId="0" borderId="0" xfId="1" applyFont="1" applyAlignme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3" fontId="1" fillId="0" borderId="0" xfId="1" applyNumberFormat="1" applyFont="1" applyProtection="1">
      <protection locked="0"/>
    </xf>
    <xf numFmtId="10" fontId="1" fillId="0" borderId="0" xfId="1" applyNumberFormat="1" applyFont="1" applyProtection="1">
      <protection locked="0"/>
    </xf>
    <xf numFmtId="3" fontId="6" fillId="0" borderId="0" xfId="1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3" fontId="1" fillId="3" borderId="0" xfId="2" applyNumberFormat="1" applyFont="1" applyFill="1" applyBorder="1" applyAlignment="1" applyProtection="1">
      <protection locked="0"/>
    </xf>
    <xf numFmtId="164" fontId="6" fillId="0" borderId="0" xfId="1" applyNumberFormat="1" applyFont="1" applyAlignment="1" applyProtection="1">
      <protection locked="0"/>
    </xf>
    <xf numFmtId="165" fontId="6" fillId="0" borderId="0" xfId="1" applyNumberFormat="1" applyFont="1" applyAlignment="1" applyProtection="1">
      <protection locked="0"/>
    </xf>
    <xf numFmtId="164" fontId="2" fillId="3" borderId="2" xfId="2" applyNumberFormat="1" applyFont="1" applyFill="1" applyBorder="1" applyAlignment="1" applyProtection="1">
      <alignment vertical="center" wrapText="1"/>
    </xf>
    <xf numFmtId="164" fontId="2" fillId="3" borderId="0" xfId="2" applyNumberFormat="1" applyFont="1" applyFill="1" applyBorder="1" applyAlignment="1" applyProtection="1">
      <alignment horizontal="right"/>
    </xf>
    <xf numFmtId="164" fontId="2" fillId="3" borderId="0" xfId="2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4" fontId="0" fillId="0" borderId="0" xfId="2" applyNumberFormat="1" applyFont="1" applyBorder="1" applyProtection="1">
      <protection locked="0"/>
    </xf>
    <xf numFmtId="164" fontId="1" fillId="0" borderId="0" xfId="1" applyNumberFormat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0" fillId="0" borderId="0" xfId="4" applyFont="1" applyProtection="1">
      <protection locked="0"/>
    </xf>
    <xf numFmtId="0" fontId="2" fillId="0" borderId="0" xfId="4" applyFont="1" applyAlignment="1" applyProtection="1">
      <alignment horizontal="right"/>
      <protection locked="0"/>
    </xf>
    <xf numFmtId="0" fontId="2" fillId="2" borderId="2" xfId="4" applyFont="1" applyFill="1" applyBorder="1" applyAlignment="1" applyProtection="1">
      <alignment horizontal="center" vertical="center" wrapText="1"/>
      <protection locked="0"/>
    </xf>
    <xf numFmtId="0" fontId="0" fillId="2" borderId="2" xfId="4" applyFont="1" applyFill="1" applyBorder="1" applyAlignment="1" applyProtection="1">
      <alignment horizontal="center" vertical="center" wrapText="1"/>
      <protection locked="0"/>
    </xf>
    <xf numFmtId="0" fontId="2" fillId="2" borderId="1" xfId="4" applyFont="1" applyFill="1" applyBorder="1" applyAlignment="1" applyProtection="1">
      <alignment horizontal="center" vertical="center" wrapText="1"/>
      <protection locked="0"/>
    </xf>
    <xf numFmtId="0" fontId="0" fillId="2" borderId="1" xfId="4" applyFont="1" applyFill="1" applyBorder="1" applyAlignment="1" applyProtection="1">
      <alignment horizontal="center" vertical="center" wrapText="1"/>
      <protection locked="0"/>
    </xf>
    <xf numFmtId="0" fontId="2" fillId="2" borderId="0" xfId="4" applyFont="1" applyFill="1" applyBorder="1" applyAlignment="1" applyProtection="1">
      <alignment horizontal="center" vertical="center" wrapText="1"/>
      <protection locked="0"/>
    </xf>
    <xf numFmtId="0" fontId="0" fillId="2" borderId="0" xfId="4" applyFont="1" applyFill="1" applyBorder="1" applyAlignment="1" applyProtection="1">
      <alignment horizontal="center" vertical="center" wrapText="1"/>
      <protection locked="0"/>
    </xf>
    <xf numFmtId="0" fontId="2" fillId="2" borderId="3" xfId="4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Border="1" applyAlignment="1" applyProtection="1">
      <alignment horizontal="left" vertical="center" wrapText="1" indent="1"/>
    </xf>
    <xf numFmtId="164" fontId="0" fillId="3" borderId="0" xfId="5" applyNumberFormat="1" applyFont="1" applyFill="1" applyBorder="1" applyAlignment="1" applyProtection="1">
      <protection locked="0"/>
    </xf>
    <xf numFmtId="164" fontId="0" fillId="3" borderId="0" xfId="5" applyNumberFormat="1" applyFont="1" applyFill="1" applyBorder="1" applyAlignment="1" applyProtection="1"/>
    <xf numFmtId="0" fontId="2" fillId="3" borderId="0" xfId="4" applyFont="1" applyFill="1" applyBorder="1" applyAlignment="1" applyProtection="1">
      <alignment horizontal="left" wrapText="1" indent="1"/>
    </xf>
    <xf numFmtId="0" fontId="2" fillId="3" borderId="2" xfId="4" applyFont="1" applyFill="1" applyBorder="1" applyAlignment="1" applyProtection="1">
      <alignment horizontal="left" vertical="center" wrapText="1" indent="1"/>
    </xf>
    <xf numFmtId="164" fontId="2" fillId="3" borderId="2" xfId="5" applyNumberFormat="1" applyFont="1" applyFill="1" applyBorder="1" applyAlignment="1" applyProtection="1">
      <alignment horizontal="center" vertical="center" wrapText="1"/>
    </xf>
    <xf numFmtId="164" fontId="2" fillId="3" borderId="0" xfId="5" applyNumberFormat="1" applyFont="1" applyFill="1" applyBorder="1" applyAlignment="1" applyProtection="1">
      <alignment horizontal="center" vertical="center"/>
    </xf>
    <xf numFmtId="0" fontId="2" fillId="3" borderId="1" xfId="4" applyFont="1" applyFill="1" applyBorder="1" applyAlignment="1" applyProtection="1">
      <alignment horizontal="left" vertical="center" wrapText="1" indent="1"/>
    </xf>
    <xf numFmtId="164" fontId="2" fillId="3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Fill="1" applyBorder="1" applyAlignment="1" applyProtection="1">
      <alignment horizontal="left" vertical="center" wrapText="1" indent="1"/>
      <protection locked="0"/>
    </xf>
    <xf numFmtId="164" fontId="2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5" applyNumberFormat="1" applyFont="1" applyFill="1" applyBorder="1" applyAlignment="1" applyProtection="1">
      <protection locked="0"/>
    </xf>
    <xf numFmtId="0" fontId="0" fillId="0" borderId="0" xfId="4" applyFont="1" applyFill="1" applyProtection="1">
      <protection locked="0"/>
    </xf>
    <xf numFmtId="165" fontId="0" fillId="0" borderId="0" xfId="2" applyNumberFormat="1" applyFont="1" applyAlignment="1" applyProtection="1">
      <protection locked="0"/>
    </xf>
    <xf numFmtId="166" fontId="1" fillId="0" borderId="0" xfId="1" applyNumberFormat="1" applyFont="1" applyAlignment="1" applyProtection="1">
      <protection locked="0"/>
    </xf>
    <xf numFmtId="3" fontId="0" fillId="0" borderId="0" xfId="2" applyNumberFormat="1" applyFont="1" applyAlignment="1" applyProtection="1">
      <protection locked="0"/>
    </xf>
    <xf numFmtId="0" fontId="5" fillId="0" borderId="0" xfId="1" applyFont="1" applyAlignment="1" applyProtection="1">
      <protection locked="0"/>
    </xf>
    <xf numFmtId="3" fontId="5" fillId="0" borderId="0" xfId="1" applyNumberFormat="1" applyFont="1" applyAlignment="1" applyProtection="1">
      <protection locked="0"/>
    </xf>
    <xf numFmtId="166" fontId="2" fillId="0" borderId="0" xfId="1" applyNumberFormat="1" applyFont="1" applyAlignment="1" applyProtection="1">
      <protection locked="0"/>
    </xf>
    <xf numFmtId="165" fontId="3" fillId="0" borderId="0" xfId="2" applyNumberFormat="1" applyFont="1" applyAlignment="1" applyProtection="1">
      <protection locked="0"/>
    </xf>
    <xf numFmtId="165" fontId="3" fillId="0" borderId="0" xfId="2" applyNumberFormat="1" applyFont="1" applyProtection="1">
      <protection locked="0"/>
    </xf>
    <xf numFmtId="166" fontId="3" fillId="0" borderId="0" xfId="1" applyNumberFormat="1" applyFont="1" applyProtection="1">
      <protection locked="0"/>
    </xf>
    <xf numFmtId="166" fontId="3" fillId="0" borderId="0" xfId="1" applyNumberFormat="1" applyFont="1" applyAlignment="1" applyProtection="1">
      <alignment horizontal="center"/>
      <protection locked="0"/>
    </xf>
    <xf numFmtId="0" fontId="2" fillId="0" borderId="0" xfId="6" applyFont="1" applyAlignment="1" applyProtection="1">
      <alignment horizontal="center"/>
      <protection locked="0"/>
    </xf>
    <xf numFmtId="0" fontId="2" fillId="0" borderId="0" xfId="6" applyFont="1" applyAlignment="1" applyProtection="1">
      <protection locked="0"/>
    </xf>
    <xf numFmtId="0" fontId="1" fillId="0" borderId="0" xfId="6" applyFont="1" applyProtection="1">
      <protection locked="0"/>
    </xf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Alignment="1" applyProtection="1">
      <protection locked="0"/>
    </xf>
    <xf numFmtId="164" fontId="1" fillId="3" borderId="0" xfId="1" applyNumberFormat="1" applyFont="1" applyFill="1" applyBorder="1" applyAlignment="1" applyProtection="1">
      <alignment vertical="center" wrapText="1"/>
      <protection locked="0"/>
    </xf>
    <xf numFmtId="41" fontId="2" fillId="3" borderId="2" xfId="1" applyNumberFormat="1" applyFont="1" applyFill="1" applyBorder="1" applyAlignment="1" applyProtection="1">
      <alignment horizontal="right" vertical="center" wrapText="1"/>
    </xf>
    <xf numFmtId="41" fontId="2" fillId="3" borderId="0" xfId="1" applyNumberFormat="1" applyFont="1" applyFill="1" applyBorder="1" applyAlignment="1" applyProtection="1">
      <alignment horizontal="right" vertical="center" wrapText="1"/>
    </xf>
    <xf numFmtId="41" fontId="2" fillId="3" borderId="1" xfId="1" applyNumberFormat="1" applyFont="1" applyFill="1" applyBorder="1" applyAlignment="1" applyProtection="1">
      <alignment horizontal="right" vertical="center" wrapText="1"/>
    </xf>
    <xf numFmtId="164" fontId="2" fillId="0" borderId="0" xfId="7" applyFont="1" applyAlignment="1" applyProtection="1">
      <alignment horizontal="center"/>
      <protection locked="0"/>
    </xf>
    <xf numFmtId="164" fontId="1" fillId="0" borderId="0" xfId="7" applyFont="1" applyProtection="1">
      <protection locked="0"/>
    </xf>
    <xf numFmtId="164" fontId="3" fillId="0" borderId="0" xfId="7" applyFont="1" applyAlignment="1" applyProtection="1">
      <alignment horizontal="center"/>
      <protection locked="0"/>
    </xf>
    <xf numFmtId="164" fontId="4" fillId="3" borderId="0" xfId="2" applyNumberFormat="1" applyFont="1" applyFill="1" applyBorder="1" applyAlignment="1" applyProtection="1">
      <alignment horizontal="right"/>
    </xf>
    <xf numFmtId="165" fontId="1" fillId="0" borderId="0" xfId="1" applyNumberFormat="1" applyFont="1" applyProtection="1">
      <protection locked="0"/>
    </xf>
    <xf numFmtId="165" fontId="1" fillId="3" borderId="0" xfId="1" applyNumberFormat="1" applyFont="1" applyFill="1" applyBorder="1" applyAlignment="1" applyProtection="1">
      <alignment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164" fontId="2" fillId="3" borderId="2" xfId="2" applyNumberFormat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horizontal="left" vertical="center" wrapText="1" indent="1"/>
    </xf>
    <xf numFmtId="164" fontId="2" fillId="3" borderId="0" xfId="2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center" wrapText="1"/>
    </xf>
    <xf numFmtId="0" fontId="2" fillId="3" borderId="3" xfId="1" applyFont="1" applyFill="1" applyBorder="1" applyAlignment="1" applyProtection="1">
      <alignment horizontal="left" vertical="center" wrapText="1" indent="1"/>
    </xf>
    <xf numFmtId="164" fontId="2" fillId="3" borderId="3" xfId="1" applyNumberFormat="1" applyFont="1" applyFill="1" applyBorder="1" applyAlignment="1" applyProtection="1">
      <alignment horizontal="right" vertical="center" wrapText="1"/>
    </xf>
  </cellXfs>
  <cellStyles count="8">
    <cellStyle name="Comma [0] 2" xfId="3" xr:uid="{5363DB44-104D-4A9C-A58B-9B58661218FA}"/>
    <cellStyle name="Comma 2" xfId="2" xr:uid="{1FBEF381-F4A5-4FDB-A6D7-0D32D4BADE52}"/>
    <cellStyle name="Comma 2 2" xfId="5" xr:uid="{3F6CB014-D515-4C82-A605-FE4AAB71D8E8}"/>
    <cellStyle name="Normal" xfId="0" builtinId="0"/>
    <cellStyle name="Normal 2" xfId="1" xr:uid="{D65B2222-3DB8-4044-9FA7-F87B07DD2CF3}"/>
    <cellStyle name="Normal 2 2" xfId="4" xr:uid="{9775A67E-1C5D-4BC9-9430-CC654EE7399B}"/>
    <cellStyle name="Normal 3" xfId="6" xr:uid="{93B6C0E4-FD89-4E13-A30E-12C14525C8F6}"/>
    <cellStyle name="Normal 4" xfId="7" xr:uid="{AEA5F6EB-A345-403C-8AC9-D255E9A2EF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7693-49C4-4048-B7E3-43396AF5FAE8}">
  <dimension ref="A1:N48"/>
  <sheetViews>
    <sheetView tabSelected="1" zoomScale="80" zoomScaleNormal="80" zoomScaleSheetLayoutView="80" workbookViewId="0">
      <pane xSplit="1" topLeftCell="B1" activePane="topRight" state="frozen"/>
      <selection pane="topRight" sqref="A1:L1"/>
    </sheetView>
  </sheetViews>
  <sheetFormatPr defaultColWidth="9.140625" defaultRowHeight="12" customHeight="1"/>
  <cols>
    <col min="1" max="1" width="23.42578125" style="2" customWidth="1"/>
    <col min="2" max="2" width="16.5703125" style="2" customWidth="1"/>
    <col min="3" max="4" width="15.42578125" style="2" customWidth="1"/>
    <col min="5" max="5" width="16.140625" style="2" customWidth="1"/>
    <col min="6" max="7" width="11.28515625" style="2" bestFit="1" customWidth="1"/>
    <col min="8" max="10" width="9.85546875" style="2" bestFit="1" customWidth="1"/>
    <col min="11" max="11" width="9.85546875" style="2" customWidth="1"/>
    <col min="12" max="12" width="9.85546875" style="2" bestFit="1" customWidth="1"/>
    <col min="13" max="16384" width="9.140625" style="2"/>
  </cols>
  <sheetData>
    <row r="1" spans="1:14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26.1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6" t="s">
        <v>7</v>
      </c>
      <c r="B5" s="7">
        <v>1597991</v>
      </c>
      <c r="C5" s="8">
        <v>2635531</v>
      </c>
      <c r="D5" s="8"/>
      <c r="E5" s="8"/>
      <c r="F5" s="9"/>
    </row>
    <row r="6" spans="1:14" ht="15" customHeight="1">
      <c r="A6" s="6" t="s">
        <v>8</v>
      </c>
      <c r="B6" s="7">
        <v>1626921</v>
      </c>
      <c r="C6" s="8">
        <v>2583751</v>
      </c>
      <c r="D6" s="8"/>
      <c r="E6" s="8"/>
      <c r="F6" s="9"/>
    </row>
    <row r="7" spans="1:14" ht="15" customHeight="1">
      <c r="A7" s="6" t="s">
        <v>9</v>
      </c>
      <c r="B7" s="7">
        <v>480050</v>
      </c>
      <c r="C7" s="8">
        <v>940881</v>
      </c>
      <c r="D7" s="8"/>
      <c r="E7" s="8"/>
      <c r="F7" s="9"/>
    </row>
    <row r="8" spans="1:14" ht="15" customHeight="1">
      <c r="A8" s="10" t="s">
        <v>10</v>
      </c>
      <c r="B8" s="7">
        <v>939357</v>
      </c>
      <c r="C8" s="8">
        <v>1210992</v>
      </c>
      <c r="D8" s="8"/>
      <c r="E8" s="8"/>
      <c r="F8" s="9"/>
    </row>
    <row r="9" spans="1:14" ht="15" customHeight="1">
      <c r="A9" s="6" t="s">
        <v>11</v>
      </c>
      <c r="B9" s="7">
        <v>792736</v>
      </c>
      <c r="C9" s="8">
        <v>1084171</v>
      </c>
      <c r="D9" s="8"/>
      <c r="E9" s="8"/>
      <c r="F9" s="9"/>
    </row>
    <row r="10" spans="1:14" ht="15" customHeight="1">
      <c r="A10" s="6" t="s">
        <v>12</v>
      </c>
      <c r="B10" s="7">
        <v>523922</v>
      </c>
      <c r="C10" s="8">
        <v>477093</v>
      </c>
      <c r="D10" s="8"/>
      <c r="E10" s="8"/>
      <c r="F10" s="9"/>
    </row>
    <row r="11" spans="1:14" ht="15" customHeight="1">
      <c r="A11" s="6" t="s">
        <v>13</v>
      </c>
      <c r="B11" s="7">
        <v>365704</v>
      </c>
      <c r="C11" s="11">
        <v>541034</v>
      </c>
      <c r="D11" s="8"/>
      <c r="E11" s="8"/>
      <c r="F11" s="9"/>
    </row>
    <row r="12" spans="1:14" ht="15" customHeight="1">
      <c r="A12" s="6" t="s">
        <v>14</v>
      </c>
      <c r="B12" s="7">
        <v>341709</v>
      </c>
      <c r="C12" s="8">
        <v>342594</v>
      </c>
      <c r="D12" s="8"/>
      <c r="E12" s="8"/>
      <c r="F12" s="9"/>
    </row>
    <row r="13" spans="1:14" ht="15" customHeight="1">
      <c r="A13" s="6" t="s">
        <v>15</v>
      </c>
      <c r="B13" s="7">
        <v>29667</v>
      </c>
      <c r="C13" s="8">
        <v>73529</v>
      </c>
      <c r="D13" s="8"/>
      <c r="E13" s="8"/>
      <c r="F13" s="9"/>
    </row>
    <row r="14" spans="1:14" ht="15" customHeight="1">
      <c r="A14" s="6" t="s">
        <v>16</v>
      </c>
      <c r="B14" s="7">
        <v>127671</v>
      </c>
      <c r="C14" s="8">
        <v>172688</v>
      </c>
      <c r="D14" s="8"/>
      <c r="E14" s="8"/>
      <c r="F14" s="9"/>
    </row>
    <row r="15" spans="1:14" ht="15" customHeight="1">
      <c r="A15" s="6" t="s">
        <v>17</v>
      </c>
      <c r="B15" s="7">
        <v>120147</v>
      </c>
      <c r="C15" s="8">
        <v>132258</v>
      </c>
      <c r="D15" s="8"/>
      <c r="E15" s="8"/>
      <c r="F15" s="9"/>
    </row>
    <row r="16" spans="1:14" ht="15" customHeight="1">
      <c r="A16" s="10" t="s">
        <v>18</v>
      </c>
      <c r="B16" s="7">
        <v>0</v>
      </c>
      <c r="C16" s="8">
        <v>0</v>
      </c>
      <c r="D16" s="8"/>
      <c r="E16" s="8"/>
      <c r="F16" s="9"/>
    </row>
    <row r="17" spans="1:6" ht="15" customHeight="1">
      <c r="A17" s="10" t="s">
        <v>19</v>
      </c>
      <c r="B17" s="7">
        <v>292205</v>
      </c>
      <c r="C17" s="8">
        <v>430277</v>
      </c>
      <c r="D17" s="8"/>
      <c r="E17" s="8"/>
      <c r="F17" s="9"/>
    </row>
    <row r="18" spans="1:6" ht="15" customHeight="1">
      <c r="A18" s="10" t="s">
        <v>20</v>
      </c>
      <c r="B18" s="7">
        <v>19549</v>
      </c>
      <c r="C18" s="8">
        <v>23491</v>
      </c>
      <c r="D18" s="8"/>
      <c r="E18" s="8"/>
      <c r="F18" s="9"/>
    </row>
    <row r="19" spans="1:6" ht="15" customHeight="1">
      <c r="A19" s="6" t="s">
        <v>21</v>
      </c>
      <c r="B19" s="7">
        <v>0</v>
      </c>
      <c r="C19" s="8">
        <v>920</v>
      </c>
      <c r="D19" s="8"/>
      <c r="E19" s="8"/>
      <c r="F19" s="9"/>
    </row>
    <row r="20" spans="1:6" ht="15" customHeight="1">
      <c r="A20" s="6" t="s">
        <v>22</v>
      </c>
      <c r="B20" s="7">
        <v>326</v>
      </c>
      <c r="C20" s="8">
        <v>67</v>
      </c>
      <c r="D20" s="8"/>
      <c r="E20" s="8"/>
      <c r="F20" s="9"/>
    </row>
    <row r="21" spans="1:6" ht="15" customHeight="1">
      <c r="A21" s="6" t="s">
        <v>23</v>
      </c>
      <c r="B21" s="7">
        <v>1283</v>
      </c>
      <c r="C21" s="8">
        <v>1971</v>
      </c>
      <c r="D21" s="8"/>
      <c r="E21" s="12"/>
      <c r="F21" s="9"/>
    </row>
    <row r="22" spans="1:6" ht="15" customHeight="1">
      <c r="A22" s="6" t="s">
        <v>24</v>
      </c>
      <c r="B22" s="7">
        <v>87457</v>
      </c>
      <c r="C22" s="8">
        <v>124844</v>
      </c>
      <c r="D22" s="12"/>
      <c r="E22" s="8"/>
      <c r="F22" s="9"/>
    </row>
    <row r="23" spans="1:6" ht="15" customHeight="1">
      <c r="A23" s="6" t="s">
        <v>25</v>
      </c>
      <c r="B23" s="7">
        <v>22743</v>
      </c>
      <c r="C23" s="8">
        <v>33648</v>
      </c>
      <c r="D23" s="8"/>
      <c r="E23" s="8"/>
      <c r="F23" s="9"/>
    </row>
    <row r="24" spans="1:6" ht="15" customHeight="1">
      <c r="A24" s="6" t="s">
        <v>26</v>
      </c>
      <c r="B24" s="7">
        <v>166842</v>
      </c>
      <c r="C24" s="8">
        <v>198909</v>
      </c>
      <c r="D24" s="8"/>
      <c r="E24" s="8"/>
      <c r="F24" s="9"/>
    </row>
    <row r="25" spans="1:6" ht="15" customHeight="1">
      <c r="A25" s="6" t="s">
        <v>27</v>
      </c>
      <c r="B25" s="7">
        <v>301135</v>
      </c>
      <c r="C25" s="8">
        <v>345348</v>
      </c>
      <c r="D25" s="8"/>
      <c r="E25" s="8"/>
      <c r="F25" s="9"/>
    </row>
    <row r="26" spans="1:6" ht="15" customHeight="1">
      <c r="A26" s="6" t="s">
        <v>28</v>
      </c>
      <c r="B26" s="7">
        <v>141293</v>
      </c>
      <c r="C26" s="8">
        <v>176288</v>
      </c>
      <c r="D26" s="8"/>
      <c r="E26" s="8"/>
      <c r="F26" s="9"/>
    </row>
    <row r="27" spans="1:6" ht="15" customHeight="1">
      <c r="A27" s="6" t="s">
        <v>29</v>
      </c>
      <c r="B27" s="7">
        <v>356215</v>
      </c>
      <c r="C27" s="8">
        <v>441874</v>
      </c>
      <c r="D27" s="8"/>
      <c r="E27" s="8"/>
      <c r="F27" s="9"/>
    </row>
    <row r="28" spans="1:6" ht="15" customHeight="1">
      <c r="A28" s="6" t="s">
        <v>30</v>
      </c>
      <c r="B28" s="7">
        <v>243106</v>
      </c>
      <c r="C28" s="8">
        <v>321857</v>
      </c>
      <c r="D28" s="8"/>
      <c r="E28" s="8"/>
      <c r="F28" s="9"/>
    </row>
    <row r="29" spans="1:6" ht="15" customHeight="1">
      <c r="A29" s="6" t="s">
        <v>31</v>
      </c>
      <c r="B29" s="7">
        <v>7050</v>
      </c>
      <c r="C29" s="8">
        <v>16727</v>
      </c>
      <c r="D29" s="8"/>
      <c r="E29" s="8"/>
      <c r="F29" s="9"/>
    </row>
    <row r="30" spans="1:6" ht="15" customHeight="1">
      <c r="A30" s="6" t="s">
        <v>32</v>
      </c>
      <c r="B30" s="7">
        <v>41304</v>
      </c>
      <c r="C30" s="8">
        <v>49716</v>
      </c>
      <c r="D30" s="8"/>
      <c r="E30" s="8"/>
      <c r="F30" s="9"/>
    </row>
    <row r="31" spans="1:6" ht="15" customHeight="1">
      <c r="A31" s="6" t="s">
        <v>33</v>
      </c>
      <c r="B31" s="7">
        <v>13720</v>
      </c>
      <c r="C31" s="8">
        <v>16055</v>
      </c>
      <c r="D31" s="8"/>
      <c r="E31" s="8"/>
      <c r="F31" s="9"/>
    </row>
    <row r="32" spans="1:6" ht="15" customHeight="1">
      <c r="A32" s="6" t="s">
        <v>34</v>
      </c>
      <c r="B32" s="7">
        <v>0</v>
      </c>
      <c r="C32" s="8">
        <v>0</v>
      </c>
      <c r="D32" s="8"/>
      <c r="E32" s="8"/>
      <c r="F32" s="9"/>
    </row>
    <row r="33" spans="1:13" ht="15" customHeight="1">
      <c r="A33" s="6" t="s">
        <v>35</v>
      </c>
      <c r="B33" s="7">
        <v>28086</v>
      </c>
      <c r="C33" s="8">
        <v>30160</v>
      </c>
      <c r="D33" s="8"/>
      <c r="E33" s="8"/>
      <c r="F33" s="9"/>
    </row>
    <row r="34" spans="1:13" ht="24.95" customHeight="1">
      <c r="A34" s="13" t="s">
        <v>36</v>
      </c>
      <c r="B34" s="14">
        <f>SUM(B5:B7)+SUM(B10:B21)</f>
        <v>5527145</v>
      </c>
      <c r="C34" s="14">
        <f>SUM(C5:C7)+SUM(C10:C21)</f>
        <v>8356085</v>
      </c>
      <c r="D34" s="14">
        <f>SUM(D5:D7)+SUM(D10:D21)</f>
        <v>0</v>
      </c>
      <c r="E34" s="14">
        <f>SUM(E5:E7)+SUM(E10:E21)</f>
        <v>0</v>
      </c>
      <c r="F34" s="9"/>
      <c r="G34" s="9"/>
    </row>
    <row r="35" spans="1:13" ht="15" customHeight="1">
      <c r="A35" s="6" t="s">
        <v>37</v>
      </c>
      <c r="B35" s="15">
        <f>B8+SUM(B22:B25)+B32</f>
        <v>1517534</v>
      </c>
      <c r="C35" s="15">
        <f>C8+SUM(C22:C25)+C32</f>
        <v>1913741</v>
      </c>
      <c r="D35" s="15">
        <f>D8+SUM(D22:D25)+D32</f>
        <v>0</v>
      </c>
      <c r="E35" s="15">
        <f>E8+SUM(E22:E25)+E32</f>
        <v>0</v>
      </c>
    </row>
    <row r="36" spans="1:13" ht="15" customHeight="1">
      <c r="A36" s="6" t="s">
        <v>38</v>
      </c>
      <c r="B36" s="15">
        <f>B9+SUM(B26:B31)+B33</f>
        <v>1623510</v>
      </c>
      <c r="C36" s="15">
        <f t="shared" ref="C36:E36" si="0">C9+SUM(C26:C31)+C33</f>
        <v>2136848</v>
      </c>
      <c r="D36" s="15">
        <f t="shared" si="0"/>
        <v>0</v>
      </c>
      <c r="E36" s="15">
        <f t="shared" si="0"/>
        <v>0</v>
      </c>
    </row>
    <row r="37" spans="1:13" ht="24.95" customHeight="1">
      <c r="A37" s="16" t="s">
        <v>39</v>
      </c>
      <c r="B37" s="17">
        <f>SUM(B34:B36)</f>
        <v>8668189</v>
      </c>
      <c r="C37" s="17">
        <f>SUM(C34:C36)</f>
        <v>12406674</v>
      </c>
      <c r="D37" s="17">
        <f>SUM(D34:D36)</f>
        <v>0</v>
      </c>
      <c r="E37" s="17">
        <f>SUM(E34:E36)</f>
        <v>0</v>
      </c>
    </row>
    <row r="39" spans="1:13" ht="12" customHeight="1">
      <c r="A39" s="18" t="s">
        <v>40</v>
      </c>
    </row>
    <row r="41" spans="1:13" ht="12" customHeight="1">
      <c r="M41" s="19"/>
    </row>
    <row r="42" spans="1:13" ht="12" customHeight="1">
      <c r="M42" s="19"/>
    </row>
    <row r="43" spans="1:13" ht="12" customHeight="1">
      <c r="M43" s="19"/>
    </row>
    <row r="44" spans="1:13" ht="12" customHeight="1">
      <c r="M44" s="19"/>
    </row>
    <row r="45" spans="1:13" ht="12" customHeight="1">
      <c r="M45" s="19"/>
    </row>
    <row r="46" spans="1:13" ht="12" customHeight="1">
      <c r="M46" s="19"/>
    </row>
    <row r="47" spans="1:13" ht="12" customHeight="1">
      <c r="M47" s="19"/>
    </row>
    <row r="48" spans="1:13" ht="12" customHeight="1">
      <c r="M48" s="19"/>
    </row>
  </sheetData>
  <sheetProtection algorithmName="SHA-512" hashValue="jgDZkrDsFwD2oUyej+Z9KJyRXvhk6+C9TXmYUaj4nI+dSwdd1j7gXif8i/LN9lxeTNQ1i9PkmlCH3fx9nWqBmg==" saltValue="khdyYc7wVQVqLiBjhura8Q==" spinCount="100000" sheet="1" objects="1" scenarios="1"/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38FA4-47B5-47CD-B428-DC0101D4B4B3}">
  <dimension ref="A1:O43"/>
  <sheetViews>
    <sheetView zoomScale="80" zoomScaleNormal="80" workbookViewId="0">
      <pane xSplit="1" topLeftCell="B1" activePane="topRight" state="frozen"/>
      <selection activeCell="A20" sqref="A20"/>
      <selection pane="topRight" sqref="A1:M1"/>
    </sheetView>
  </sheetViews>
  <sheetFormatPr defaultColWidth="9.140625" defaultRowHeight="12.6" customHeight="1"/>
  <cols>
    <col min="1" max="1" width="23.42578125" style="2" customWidth="1"/>
    <col min="2" max="13" width="12.7109375" style="2" customWidth="1"/>
    <col min="14" max="14" width="9.140625" style="2"/>
    <col min="15" max="15" width="11.28515625" style="2" bestFit="1" customWidth="1"/>
    <col min="16" max="16384" width="9.140625" style="2"/>
  </cols>
  <sheetData>
    <row r="1" spans="1:13" ht="12.6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0" customFormat="1" ht="12.6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12.6" customHeight="1">
      <c r="A4" s="21" t="s">
        <v>43</v>
      </c>
      <c r="B4" s="21" t="s">
        <v>44</v>
      </c>
      <c r="C4" s="22"/>
      <c r="D4" s="22"/>
      <c r="E4" s="21" t="s">
        <v>45</v>
      </c>
      <c r="F4" s="22"/>
      <c r="G4" s="22"/>
      <c r="H4" s="21" t="s">
        <v>46</v>
      </c>
      <c r="I4" s="22"/>
      <c r="J4" s="22"/>
      <c r="K4" s="21" t="s">
        <v>47</v>
      </c>
      <c r="L4" s="21"/>
      <c r="M4" s="21"/>
    </row>
    <row r="5" spans="1:13" ht="12.6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3"/>
      <c r="L5" s="23"/>
      <c r="M5" s="23"/>
    </row>
    <row r="6" spans="1:13" ht="12.6" customHeight="1">
      <c r="A6" s="23"/>
      <c r="B6" s="21" t="s">
        <v>48</v>
      </c>
      <c r="C6" s="21" t="s">
        <v>49</v>
      </c>
      <c r="D6" s="21" t="s">
        <v>50</v>
      </c>
      <c r="E6" s="21" t="s">
        <v>48</v>
      </c>
      <c r="F6" s="21" t="s">
        <v>49</v>
      </c>
      <c r="G6" s="21" t="s">
        <v>50</v>
      </c>
      <c r="H6" s="21" t="s">
        <v>48</v>
      </c>
      <c r="I6" s="21" t="s">
        <v>49</v>
      </c>
      <c r="J6" s="21" t="s">
        <v>50</v>
      </c>
      <c r="K6" s="21" t="s">
        <v>51</v>
      </c>
      <c r="L6" s="21" t="s">
        <v>52</v>
      </c>
      <c r="M6" s="21" t="s">
        <v>50</v>
      </c>
    </row>
    <row r="7" spans="1:13" ht="12.6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.6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3.5" customHeight="1">
      <c r="A9" s="6" t="s">
        <v>7</v>
      </c>
      <c r="B9" s="26">
        <v>511064</v>
      </c>
      <c r="C9" s="26">
        <v>508918</v>
      </c>
      <c r="D9" s="27">
        <f>SUM(B9:C9)</f>
        <v>1019982</v>
      </c>
      <c r="E9" s="26">
        <v>805233</v>
      </c>
      <c r="F9" s="26">
        <v>810316</v>
      </c>
      <c r="G9" s="27">
        <f>SUM(E9:F9)</f>
        <v>1615549</v>
      </c>
      <c r="H9" s="28">
        <f t="shared" ref="H9:I37" si="0">SUM(B9,E9)</f>
        <v>1316297</v>
      </c>
      <c r="I9" s="29">
        <f t="shared" si="0"/>
        <v>1319234</v>
      </c>
      <c r="J9" s="28">
        <f>SUM(H9:I9)</f>
        <v>2635531</v>
      </c>
      <c r="K9" s="26">
        <v>0</v>
      </c>
      <c r="L9" s="26">
        <v>49166</v>
      </c>
      <c r="M9" s="27">
        <f>SUM(K9:L9)</f>
        <v>49166</v>
      </c>
    </row>
    <row r="10" spans="1:13" ht="13.5" customHeight="1">
      <c r="A10" s="6" t="s">
        <v>53</v>
      </c>
      <c r="B10" s="26">
        <v>837469</v>
      </c>
      <c r="C10" s="26">
        <v>829097</v>
      </c>
      <c r="D10" s="27">
        <f t="shared" ref="D10:D37" si="1">SUM(B10:C10)</f>
        <v>1666566</v>
      </c>
      <c r="E10" s="26">
        <v>438066</v>
      </c>
      <c r="F10" s="26">
        <v>479119</v>
      </c>
      <c r="G10" s="27">
        <f t="shared" ref="G10:G37" si="2">SUM(E10:F10)</f>
        <v>917185</v>
      </c>
      <c r="H10" s="28">
        <f t="shared" si="0"/>
        <v>1275535</v>
      </c>
      <c r="I10" s="29">
        <f t="shared" si="0"/>
        <v>1308216</v>
      </c>
      <c r="J10" s="28">
        <f t="shared" ref="J10:J37" si="3">SUM(H10:I10)</f>
        <v>2583751</v>
      </c>
      <c r="K10" s="26">
        <v>0</v>
      </c>
      <c r="L10" s="26">
        <v>0</v>
      </c>
      <c r="M10" s="27">
        <f t="shared" ref="M10:M37" si="4">SUM(K10:L10)</f>
        <v>0</v>
      </c>
    </row>
    <row r="11" spans="1:13" ht="13.5" customHeight="1">
      <c r="A11" s="6" t="s">
        <v>9</v>
      </c>
      <c r="B11" s="26">
        <v>352740</v>
      </c>
      <c r="C11" s="26">
        <v>347973</v>
      </c>
      <c r="D11" s="27">
        <f t="shared" si="1"/>
        <v>700713</v>
      </c>
      <c r="E11" s="26">
        <v>117699</v>
      </c>
      <c r="F11" s="26">
        <v>122469</v>
      </c>
      <c r="G11" s="27">
        <f t="shared" si="2"/>
        <v>240168</v>
      </c>
      <c r="H11" s="28">
        <f t="shared" si="0"/>
        <v>470439</v>
      </c>
      <c r="I11" s="29">
        <f t="shared" si="0"/>
        <v>470442</v>
      </c>
      <c r="J11" s="28">
        <f t="shared" si="3"/>
        <v>940881</v>
      </c>
      <c r="K11" s="26">
        <v>778</v>
      </c>
      <c r="L11" s="26">
        <v>0</v>
      </c>
      <c r="M11" s="27">
        <f t="shared" si="4"/>
        <v>778</v>
      </c>
    </row>
    <row r="12" spans="1:13" ht="13.5" customHeight="1">
      <c r="A12" s="6" t="s">
        <v>10</v>
      </c>
      <c r="B12" s="26">
        <v>584161</v>
      </c>
      <c r="C12" s="26">
        <v>585843</v>
      </c>
      <c r="D12" s="27">
        <f t="shared" si="1"/>
        <v>1170004</v>
      </c>
      <c r="E12" s="26">
        <v>20688</v>
      </c>
      <c r="F12" s="26">
        <v>20300</v>
      </c>
      <c r="G12" s="27">
        <f t="shared" si="2"/>
        <v>40988</v>
      </c>
      <c r="H12" s="28">
        <f t="shared" si="0"/>
        <v>604849</v>
      </c>
      <c r="I12" s="29">
        <f t="shared" si="0"/>
        <v>606143</v>
      </c>
      <c r="J12" s="28">
        <f t="shared" si="3"/>
        <v>1210992</v>
      </c>
      <c r="K12" s="26">
        <v>127</v>
      </c>
      <c r="L12" s="26">
        <v>0</v>
      </c>
      <c r="M12" s="27">
        <f t="shared" si="4"/>
        <v>127</v>
      </c>
    </row>
    <row r="13" spans="1:13" ht="13.5" customHeight="1">
      <c r="A13" s="6" t="s">
        <v>11</v>
      </c>
      <c r="B13" s="26">
        <v>522018</v>
      </c>
      <c r="C13" s="26">
        <v>521482</v>
      </c>
      <c r="D13" s="27">
        <f t="shared" si="1"/>
        <v>1043500</v>
      </c>
      <c r="E13" s="26">
        <v>19512</v>
      </c>
      <c r="F13" s="26">
        <v>21159</v>
      </c>
      <c r="G13" s="27">
        <f t="shared" si="2"/>
        <v>40671</v>
      </c>
      <c r="H13" s="28">
        <f t="shared" si="0"/>
        <v>541530</v>
      </c>
      <c r="I13" s="29">
        <f t="shared" si="0"/>
        <v>542641</v>
      </c>
      <c r="J13" s="28">
        <f t="shared" si="3"/>
        <v>1084171</v>
      </c>
      <c r="K13" s="26">
        <v>68</v>
      </c>
      <c r="L13" s="26">
        <v>0</v>
      </c>
      <c r="M13" s="27">
        <f t="shared" si="4"/>
        <v>68</v>
      </c>
    </row>
    <row r="14" spans="1:13" ht="13.5" customHeight="1">
      <c r="A14" s="6" t="s">
        <v>12</v>
      </c>
      <c r="B14" s="26">
        <v>230992</v>
      </c>
      <c r="C14" s="26">
        <v>228166</v>
      </c>
      <c r="D14" s="27">
        <f t="shared" si="1"/>
        <v>459158</v>
      </c>
      <c r="E14" s="26">
        <v>8757</v>
      </c>
      <c r="F14" s="26">
        <v>9178</v>
      </c>
      <c r="G14" s="27">
        <f t="shared" si="2"/>
        <v>17935</v>
      </c>
      <c r="H14" s="28">
        <f t="shared" si="0"/>
        <v>239749</v>
      </c>
      <c r="I14" s="29">
        <f t="shared" si="0"/>
        <v>237344</v>
      </c>
      <c r="J14" s="28">
        <f t="shared" si="3"/>
        <v>477093</v>
      </c>
      <c r="K14" s="26">
        <v>222</v>
      </c>
      <c r="L14" s="26">
        <v>0</v>
      </c>
      <c r="M14" s="27">
        <f t="shared" si="4"/>
        <v>222</v>
      </c>
    </row>
    <row r="15" spans="1:13" ht="13.5" customHeight="1">
      <c r="A15" s="6" t="s">
        <v>13</v>
      </c>
      <c r="B15" s="26">
        <v>256578</v>
      </c>
      <c r="C15" s="26">
        <v>262159</v>
      </c>
      <c r="D15" s="27">
        <f t="shared" si="1"/>
        <v>518737</v>
      </c>
      <c r="E15" s="26">
        <v>15404</v>
      </c>
      <c r="F15" s="26">
        <v>15110</v>
      </c>
      <c r="G15" s="27">
        <f t="shared" si="2"/>
        <v>30514</v>
      </c>
      <c r="H15" s="28">
        <f t="shared" si="0"/>
        <v>271982</v>
      </c>
      <c r="I15" s="29">
        <f t="shared" si="0"/>
        <v>277269</v>
      </c>
      <c r="J15" s="28">
        <f t="shared" si="3"/>
        <v>549251</v>
      </c>
      <c r="K15" s="26">
        <v>0</v>
      </c>
      <c r="L15" s="26">
        <v>1750</v>
      </c>
      <c r="M15" s="27">
        <f t="shared" si="4"/>
        <v>1750</v>
      </c>
    </row>
    <row r="16" spans="1:13" ht="13.5" customHeight="1">
      <c r="A16" s="6" t="s">
        <v>14</v>
      </c>
      <c r="B16" s="26">
        <v>171411</v>
      </c>
      <c r="C16" s="26">
        <v>171183</v>
      </c>
      <c r="D16" s="27">
        <f t="shared" si="1"/>
        <v>342594</v>
      </c>
      <c r="E16" s="26">
        <v>0</v>
      </c>
      <c r="F16" s="26">
        <v>0</v>
      </c>
      <c r="G16" s="27">
        <f t="shared" si="2"/>
        <v>0</v>
      </c>
      <c r="H16" s="28">
        <f t="shared" si="0"/>
        <v>171411</v>
      </c>
      <c r="I16" s="29">
        <f t="shared" si="0"/>
        <v>171183</v>
      </c>
      <c r="J16" s="28">
        <f t="shared" si="3"/>
        <v>342594</v>
      </c>
      <c r="K16" s="26">
        <v>0</v>
      </c>
      <c r="L16" s="26">
        <v>0</v>
      </c>
      <c r="M16" s="27">
        <f t="shared" si="4"/>
        <v>0</v>
      </c>
    </row>
    <row r="17" spans="1:13" ht="13.5" customHeight="1">
      <c r="A17" s="6" t="s">
        <v>15</v>
      </c>
      <c r="B17" s="26">
        <v>14532</v>
      </c>
      <c r="C17" s="26">
        <v>15144</v>
      </c>
      <c r="D17" s="27">
        <f t="shared" si="1"/>
        <v>29676</v>
      </c>
      <c r="E17" s="26">
        <v>21404</v>
      </c>
      <c r="F17" s="26">
        <v>22449</v>
      </c>
      <c r="G17" s="27">
        <f t="shared" si="2"/>
        <v>43853</v>
      </c>
      <c r="H17" s="28">
        <f t="shared" si="0"/>
        <v>35936</v>
      </c>
      <c r="I17" s="29">
        <f t="shared" si="0"/>
        <v>37593</v>
      </c>
      <c r="J17" s="28">
        <f t="shared" si="3"/>
        <v>73529</v>
      </c>
      <c r="K17" s="26">
        <v>0</v>
      </c>
      <c r="L17" s="26">
        <v>0</v>
      </c>
      <c r="M17" s="27">
        <f t="shared" si="4"/>
        <v>0</v>
      </c>
    </row>
    <row r="18" spans="1:13" ht="13.5" customHeight="1">
      <c r="A18" s="6" t="s">
        <v>16</v>
      </c>
      <c r="B18" s="26">
        <v>85123</v>
      </c>
      <c r="C18" s="26">
        <v>87565</v>
      </c>
      <c r="D18" s="27">
        <f t="shared" si="1"/>
        <v>172688</v>
      </c>
      <c r="E18" s="26">
        <v>0</v>
      </c>
      <c r="F18" s="26">
        <v>0</v>
      </c>
      <c r="G18" s="27">
        <f t="shared" si="2"/>
        <v>0</v>
      </c>
      <c r="H18" s="28">
        <f t="shared" si="0"/>
        <v>85123</v>
      </c>
      <c r="I18" s="29">
        <f t="shared" si="0"/>
        <v>87565</v>
      </c>
      <c r="J18" s="28">
        <f t="shared" si="3"/>
        <v>172688</v>
      </c>
      <c r="K18" s="26">
        <v>0</v>
      </c>
      <c r="L18" s="26">
        <v>0</v>
      </c>
      <c r="M18" s="27">
        <f t="shared" si="4"/>
        <v>0</v>
      </c>
    </row>
    <row r="19" spans="1:13" ht="13.5" customHeight="1">
      <c r="A19" s="6" t="s">
        <v>17</v>
      </c>
      <c r="B19" s="26">
        <v>65001</v>
      </c>
      <c r="C19" s="26">
        <v>67257</v>
      </c>
      <c r="D19" s="27">
        <f t="shared" si="1"/>
        <v>132258</v>
      </c>
      <c r="E19" s="26">
        <v>0</v>
      </c>
      <c r="F19" s="26">
        <v>0</v>
      </c>
      <c r="G19" s="27">
        <f t="shared" si="2"/>
        <v>0</v>
      </c>
      <c r="H19" s="28">
        <f t="shared" si="0"/>
        <v>65001</v>
      </c>
      <c r="I19" s="29">
        <f t="shared" si="0"/>
        <v>67257</v>
      </c>
      <c r="J19" s="28">
        <f t="shared" si="3"/>
        <v>132258</v>
      </c>
      <c r="K19" s="26">
        <v>0</v>
      </c>
      <c r="L19" s="26">
        <v>0</v>
      </c>
      <c r="M19" s="27">
        <f t="shared" si="4"/>
        <v>0</v>
      </c>
    </row>
    <row r="20" spans="1:13" ht="13.5" customHeight="1">
      <c r="A20" s="10" t="s">
        <v>18</v>
      </c>
      <c r="B20" s="26">
        <v>0</v>
      </c>
      <c r="C20" s="26">
        <v>0</v>
      </c>
      <c r="D20" s="27">
        <f t="shared" si="1"/>
        <v>0</v>
      </c>
      <c r="E20" s="26">
        <v>0</v>
      </c>
      <c r="F20" s="26">
        <v>0</v>
      </c>
      <c r="G20" s="27">
        <f t="shared" si="2"/>
        <v>0</v>
      </c>
      <c r="H20" s="28">
        <f t="shared" si="0"/>
        <v>0</v>
      </c>
      <c r="I20" s="29">
        <f t="shared" si="0"/>
        <v>0</v>
      </c>
      <c r="J20" s="28">
        <f t="shared" si="3"/>
        <v>0</v>
      </c>
      <c r="K20" s="26">
        <v>0</v>
      </c>
      <c r="L20" s="26">
        <v>0</v>
      </c>
      <c r="M20" s="27">
        <f t="shared" si="4"/>
        <v>0</v>
      </c>
    </row>
    <row r="21" spans="1:13" ht="13.5" customHeight="1">
      <c r="A21" s="10" t="s">
        <v>19</v>
      </c>
      <c r="B21" s="26">
        <v>213341</v>
      </c>
      <c r="C21" s="26">
        <v>210566</v>
      </c>
      <c r="D21" s="27">
        <f t="shared" si="1"/>
        <v>423907</v>
      </c>
      <c r="E21" s="26">
        <v>2950</v>
      </c>
      <c r="F21" s="26">
        <v>3420</v>
      </c>
      <c r="G21" s="27">
        <f t="shared" si="2"/>
        <v>6370</v>
      </c>
      <c r="H21" s="28">
        <f t="shared" si="0"/>
        <v>216291</v>
      </c>
      <c r="I21" s="29">
        <f t="shared" si="0"/>
        <v>213986</v>
      </c>
      <c r="J21" s="28">
        <f t="shared" si="3"/>
        <v>430277</v>
      </c>
      <c r="K21" s="26">
        <v>0</v>
      </c>
      <c r="L21" s="26">
        <v>0</v>
      </c>
      <c r="M21" s="27">
        <f t="shared" si="4"/>
        <v>0</v>
      </c>
    </row>
    <row r="22" spans="1:13" ht="13.5" customHeight="1">
      <c r="A22" s="10" t="s">
        <v>20</v>
      </c>
      <c r="B22" s="26">
        <v>11403</v>
      </c>
      <c r="C22" s="26">
        <v>12088</v>
      </c>
      <c r="D22" s="27">
        <f t="shared" si="1"/>
        <v>23491</v>
      </c>
      <c r="E22" s="26">
        <v>0</v>
      </c>
      <c r="F22" s="26">
        <v>0</v>
      </c>
      <c r="G22" s="27">
        <f t="shared" si="2"/>
        <v>0</v>
      </c>
      <c r="H22" s="28">
        <f t="shared" si="0"/>
        <v>11403</v>
      </c>
      <c r="I22" s="29">
        <f t="shared" si="0"/>
        <v>12088</v>
      </c>
      <c r="J22" s="28">
        <f t="shared" si="3"/>
        <v>23491</v>
      </c>
      <c r="K22" s="26">
        <v>0</v>
      </c>
      <c r="L22" s="26">
        <v>0</v>
      </c>
      <c r="M22" s="27">
        <f t="shared" si="4"/>
        <v>0</v>
      </c>
    </row>
    <row r="23" spans="1:13" ht="13.5" customHeight="1">
      <c r="A23" s="6" t="s">
        <v>21</v>
      </c>
      <c r="B23" s="26">
        <v>463</v>
      </c>
      <c r="C23" s="26">
        <v>457</v>
      </c>
      <c r="D23" s="27">
        <f t="shared" si="1"/>
        <v>920</v>
      </c>
      <c r="E23" s="26">
        <v>0</v>
      </c>
      <c r="F23" s="26">
        <v>0</v>
      </c>
      <c r="G23" s="27">
        <f t="shared" si="2"/>
        <v>0</v>
      </c>
      <c r="H23" s="28">
        <f t="shared" si="0"/>
        <v>463</v>
      </c>
      <c r="I23" s="29">
        <f t="shared" si="0"/>
        <v>457</v>
      </c>
      <c r="J23" s="28">
        <f t="shared" si="3"/>
        <v>920</v>
      </c>
      <c r="K23" s="26">
        <v>0</v>
      </c>
      <c r="L23" s="26">
        <v>0</v>
      </c>
      <c r="M23" s="27">
        <f t="shared" si="4"/>
        <v>0</v>
      </c>
    </row>
    <row r="24" spans="1:13" ht="13.5" customHeight="1">
      <c r="A24" s="6" t="s">
        <v>22</v>
      </c>
      <c r="B24" s="26">
        <v>38</v>
      </c>
      <c r="C24" s="26">
        <v>29</v>
      </c>
      <c r="D24" s="27">
        <f t="shared" si="1"/>
        <v>67</v>
      </c>
      <c r="E24" s="26">
        <v>0</v>
      </c>
      <c r="F24" s="26">
        <v>0</v>
      </c>
      <c r="G24" s="27">
        <f t="shared" si="2"/>
        <v>0</v>
      </c>
      <c r="H24" s="28">
        <f t="shared" si="0"/>
        <v>38</v>
      </c>
      <c r="I24" s="29">
        <f t="shared" si="0"/>
        <v>29</v>
      </c>
      <c r="J24" s="28">
        <f t="shared" si="3"/>
        <v>67</v>
      </c>
      <c r="K24" s="26">
        <v>0</v>
      </c>
      <c r="L24" s="26">
        <v>0</v>
      </c>
      <c r="M24" s="27">
        <f t="shared" si="4"/>
        <v>0</v>
      </c>
    </row>
    <row r="25" spans="1:13" ht="13.5" customHeight="1">
      <c r="A25" s="6" t="s">
        <v>23</v>
      </c>
      <c r="B25" s="26">
        <v>956</v>
      </c>
      <c r="C25" s="26">
        <v>1015</v>
      </c>
      <c r="D25" s="27">
        <f t="shared" si="1"/>
        <v>1971</v>
      </c>
      <c r="E25" s="26">
        <v>0</v>
      </c>
      <c r="F25" s="26">
        <v>0</v>
      </c>
      <c r="G25" s="27">
        <f t="shared" si="2"/>
        <v>0</v>
      </c>
      <c r="H25" s="28">
        <f t="shared" si="0"/>
        <v>956</v>
      </c>
      <c r="I25" s="29">
        <f t="shared" si="0"/>
        <v>1015</v>
      </c>
      <c r="J25" s="28">
        <f t="shared" si="3"/>
        <v>1971</v>
      </c>
      <c r="K25" s="26">
        <v>0</v>
      </c>
      <c r="L25" s="26">
        <v>0</v>
      </c>
      <c r="M25" s="27">
        <f t="shared" si="4"/>
        <v>0</v>
      </c>
    </row>
    <row r="26" spans="1:13" ht="13.5" customHeight="1">
      <c r="A26" s="6" t="s">
        <v>24</v>
      </c>
      <c r="B26" s="26">
        <v>62195</v>
      </c>
      <c r="C26" s="26">
        <v>62649</v>
      </c>
      <c r="D26" s="27">
        <f t="shared" si="1"/>
        <v>124844</v>
      </c>
      <c r="E26" s="26">
        <v>0</v>
      </c>
      <c r="F26" s="26">
        <v>0</v>
      </c>
      <c r="G26" s="27">
        <f t="shared" si="2"/>
        <v>0</v>
      </c>
      <c r="H26" s="28">
        <f t="shared" si="0"/>
        <v>62195</v>
      </c>
      <c r="I26" s="29">
        <f t="shared" si="0"/>
        <v>62649</v>
      </c>
      <c r="J26" s="28">
        <f t="shared" si="3"/>
        <v>124844</v>
      </c>
      <c r="K26" s="26">
        <v>349</v>
      </c>
      <c r="L26" s="26">
        <v>0</v>
      </c>
      <c r="M26" s="27">
        <f t="shared" si="4"/>
        <v>349</v>
      </c>
    </row>
    <row r="27" spans="1:13" ht="13.5" customHeight="1">
      <c r="A27" s="6" t="s">
        <v>25</v>
      </c>
      <c r="B27" s="26">
        <v>16463</v>
      </c>
      <c r="C27" s="26">
        <v>17185</v>
      </c>
      <c r="D27" s="27">
        <f t="shared" si="1"/>
        <v>33648</v>
      </c>
      <c r="E27" s="26">
        <v>0</v>
      </c>
      <c r="F27" s="26">
        <v>0</v>
      </c>
      <c r="G27" s="27">
        <f t="shared" si="2"/>
        <v>0</v>
      </c>
      <c r="H27" s="28">
        <f t="shared" si="0"/>
        <v>16463</v>
      </c>
      <c r="I27" s="29">
        <f t="shared" si="0"/>
        <v>17185</v>
      </c>
      <c r="J27" s="28">
        <f t="shared" si="3"/>
        <v>33648</v>
      </c>
      <c r="K27" s="26">
        <v>0</v>
      </c>
      <c r="L27" s="26">
        <v>0</v>
      </c>
      <c r="M27" s="27">
        <f t="shared" si="4"/>
        <v>0</v>
      </c>
    </row>
    <row r="28" spans="1:13" ht="13.5" customHeight="1">
      <c r="A28" s="6" t="s">
        <v>26</v>
      </c>
      <c r="B28" s="26">
        <v>99141</v>
      </c>
      <c r="C28" s="26">
        <v>99768</v>
      </c>
      <c r="D28" s="27">
        <f t="shared" si="1"/>
        <v>198909</v>
      </c>
      <c r="E28" s="26">
        <v>0</v>
      </c>
      <c r="F28" s="26">
        <v>0</v>
      </c>
      <c r="G28" s="27">
        <f t="shared" si="2"/>
        <v>0</v>
      </c>
      <c r="H28" s="28">
        <f t="shared" si="0"/>
        <v>99141</v>
      </c>
      <c r="I28" s="29">
        <f t="shared" si="0"/>
        <v>99768</v>
      </c>
      <c r="J28" s="28">
        <f t="shared" si="3"/>
        <v>198909</v>
      </c>
      <c r="K28" s="26">
        <v>0</v>
      </c>
      <c r="L28" s="26">
        <v>0</v>
      </c>
      <c r="M28" s="27">
        <f t="shared" si="4"/>
        <v>0</v>
      </c>
    </row>
    <row r="29" spans="1:13" ht="13.5" customHeight="1">
      <c r="A29" s="6" t="s">
        <v>27</v>
      </c>
      <c r="B29" s="26">
        <v>172204</v>
      </c>
      <c r="C29" s="26">
        <v>173144</v>
      </c>
      <c r="D29" s="27">
        <f t="shared" si="1"/>
        <v>345348</v>
      </c>
      <c r="E29" s="26">
        <v>0</v>
      </c>
      <c r="F29" s="26">
        <v>0</v>
      </c>
      <c r="G29" s="27">
        <f t="shared" si="2"/>
        <v>0</v>
      </c>
      <c r="H29" s="28">
        <f t="shared" si="0"/>
        <v>172204</v>
      </c>
      <c r="I29" s="29">
        <f t="shared" si="0"/>
        <v>173144</v>
      </c>
      <c r="J29" s="28">
        <f t="shared" si="3"/>
        <v>345348</v>
      </c>
      <c r="K29" s="26">
        <v>0</v>
      </c>
      <c r="L29" s="26">
        <v>0</v>
      </c>
      <c r="M29" s="27">
        <f t="shared" si="4"/>
        <v>0</v>
      </c>
    </row>
    <row r="30" spans="1:13" ht="13.5" customHeight="1">
      <c r="A30" s="6" t="s">
        <v>28</v>
      </c>
      <c r="B30" s="26">
        <v>87852</v>
      </c>
      <c r="C30" s="26">
        <v>88436</v>
      </c>
      <c r="D30" s="27">
        <f t="shared" si="1"/>
        <v>176288</v>
      </c>
      <c r="E30" s="26">
        <v>0</v>
      </c>
      <c r="F30" s="26">
        <v>0</v>
      </c>
      <c r="G30" s="27">
        <f t="shared" si="2"/>
        <v>0</v>
      </c>
      <c r="H30" s="28">
        <f t="shared" si="0"/>
        <v>87852</v>
      </c>
      <c r="I30" s="29">
        <f t="shared" si="0"/>
        <v>88436</v>
      </c>
      <c r="J30" s="28">
        <f t="shared" si="3"/>
        <v>176288</v>
      </c>
      <c r="K30" s="26">
        <v>26</v>
      </c>
      <c r="L30" s="26">
        <v>0</v>
      </c>
      <c r="M30" s="27">
        <f t="shared" si="4"/>
        <v>26</v>
      </c>
    </row>
    <row r="31" spans="1:13" ht="13.5" customHeight="1">
      <c r="A31" s="6" t="s">
        <v>29</v>
      </c>
      <c r="B31" s="26">
        <v>214556</v>
      </c>
      <c r="C31" s="26">
        <v>217907</v>
      </c>
      <c r="D31" s="27">
        <f t="shared" si="1"/>
        <v>432463</v>
      </c>
      <c r="E31" s="26">
        <v>4415</v>
      </c>
      <c r="F31" s="26">
        <v>4996</v>
      </c>
      <c r="G31" s="27">
        <f t="shared" si="2"/>
        <v>9411</v>
      </c>
      <c r="H31" s="28">
        <f t="shared" si="0"/>
        <v>218971</v>
      </c>
      <c r="I31" s="29">
        <f t="shared" si="0"/>
        <v>222903</v>
      </c>
      <c r="J31" s="28">
        <f t="shared" si="3"/>
        <v>441874</v>
      </c>
      <c r="K31" s="26">
        <v>300</v>
      </c>
      <c r="L31" s="26">
        <v>0</v>
      </c>
      <c r="M31" s="27">
        <f t="shared" si="4"/>
        <v>300</v>
      </c>
    </row>
    <row r="32" spans="1:13" ht="13.5" customHeight="1">
      <c r="A32" s="6" t="s">
        <v>30</v>
      </c>
      <c r="B32" s="26">
        <v>159932</v>
      </c>
      <c r="C32" s="26">
        <v>161925</v>
      </c>
      <c r="D32" s="27">
        <f t="shared" si="1"/>
        <v>321857</v>
      </c>
      <c r="E32" s="26">
        <v>0</v>
      </c>
      <c r="F32" s="26">
        <v>0</v>
      </c>
      <c r="G32" s="27">
        <f t="shared" si="2"/>
        <v>0</v>
      </c>
      <c r="H32" s="28">
        <f t="shared" si="0"/>
        <v>159932</v>
      </c>
      <c r="I32" s="29">
        <f t="shared" si="0"/>
        <v>161925</v>
      </c>
      <c r="J32" s="28">
        <f t="shared" si="3"/>
        <v>321857</v>
      </c>
      <c r="K32" s="26">
        <v>0</v>
      </c>
      <c r="L32" s="26">
        <v>0</v>
      </c>
      <c r="M32" s="27">
        <f t="shared" si="4"/>
        <v>0</v>
      </c>
    </row>
    <row r="33" spans="1:15" ht="13.5" customHeight="1">
      <c r="A33" s="6" t="s">
        <v>31</v>
      </c>
      <c r="B33" s="26">
        <v>8405</v>
      </c>
      <c r="C33" s="26">
        <v>8322</v>
      </c>
      <c r="D33" s="27">
        <f t="shared" si="1"/>
        <v>16727</v>
      </c>
      <c r="E33" s="26">
        <v>0</v>
      </c>
      <c r="F33" s="26">
        <v>0</v>
      </c>
      <c r="G33" s="27">
        <f t="shared" si="2"/>
        <v>0</v>
      </c>
      <c r="H33" s="28">
        <f t="shared" si="0"/>
        <v>8405</v>
      </c>
      <c r="I33" s="29">
        <f t="shared" si="0"/>
        <v>8322</v>
      </c>
      <c r="J33" s="28">
        <f t="shared" si="3"/>
        <v>16727</v>
      </c>
      <c r="K33" s="26">
        <v>0</v>
      </c>
      <c r="L33" s="26">
        <v>0</v>
      </c>
      <c r="M33" s="27">
        <f t="shared" si="4"/>
        <v>0</v>
      </c>
    </row>
    <row r="34" spans="1:15" ht="13.5" customHeight="1">
      <c r="A34" s="6" t="s">
        <v>32</v>
      </c>
      <c r="B34" s="26">
        <v>24774</v>
      </c>
      <c r="C34" s="26">
        <v>24942</v>
      </c>
      <c r="D34" s="27">
        <f t="shared" si="1"/>
        <v>49716</v>
      </c>
      <c r="E34" s="26">
        <v>0</v>
      </c>
      <c r="F34" s="26">
        <v>0</v>
      </c>
      <c r="G34" s="27">
        <f t="shared" si="2"/>
        <v>0</v>
      </c>
      <c r="H34" s="28">
        <f t="shared" si="0"/>
        <v>24774</v>
      </c>
      <c r="I34" s="29">
        <f t="shared" si="0"/>
        <v>24942</v>
      </c>
      <c r="J34" s="28">
        <f t="shared" si="3"/>
        <v>49716</v>
      </c>
      <c r="K34" s="26">
        <v>0</v>
      </c>
      <c r="L34" s="26">
        <v>0</v>
      </c>
      <c r="M34" s="27">
        <f t="shared" si="4"/>
        <v>0</v>
      </c>
    </row>
    <row r="35" spans="1:15" ht="13.5" customHeight="1">
      <c r="A35" s="6" t="s">
        <v>33</v>
      </c>
      <c r="B35" s="26">
        <v>7850</v>
      </c>
      <c r="C35" s="26">
        <v>8205</v>
      </c>
      <c r="D35" s="27">
        <f t="shared" si="1"/>
        <v>16055</v>
      </c>
      <c r="E35" s="26">
        <v>0</v>
      </c>
      <c r="F35" s="26">
        <v>0</v>
      </c>
      <c r="G35" s="27">
        <f t="shared" si="2"/>
        <v>0</v>
      </c>
      <c r="H35" s="28">
        <f t="shared" si="0"/>
        <v>7850</v>
      </c>
      <c r="I35" s="29">
        <f t="shared" si="0"/>
        <v>8205</v>
      </c>
      <c r="J35" s="28">
        <f t="shared" si="3"/>
        <v>16055</v>
      </c>
      <c r="K35" s="26">
        <v>0</v>
      </c>
      <c r="L35" s="26">
        <v>0</v>
      </c>
      <c r="M35" s="27">
        <f t="shared" si="4"/>
        <v>0</v>
      </c>
    </row>
    <row r="36" spans="1:15" ht="13.5" customHeight="1">
      <c r="A36" s="6" t="s">
        <v>34</v>
      </c>
      <c r="B36" s="26">
        <v>0</v>
      </c>
      <c r="C36" s="26">
        <v>0</v>
      </c>
      <c r="D36" s="27">
        <f t="shared" si="1"/>
        <v>0</v>
      </c>
      <c r="E36" s="26">
        <v>0</v>
      </c>
      <c r="F36" s="26">
        <v>0</v>
      </c>
      <c r="G36" s="27">
        <f t="shared" si="2"/>
        <v>0</v>
      </c>
      <c r="H36" s="28">
        <f t="shared" si="0"/>
        <v>0</v>
      </c>
      <c r="I36" s="29">
        <f t="shared" si="0"/>
        <v>0</v>
      </c>
      <c r="J36" s="28">
        <f t="shared" si="3"/>
        <v>0</v>
      </c>
      <c r="K36" s="26">
        <v>0</v>
      </c>
      <c r="L36" s="26">
        <v>0</v>
      </c>
      <c r="M36" s="27">
        <f t="shared" si="4"/>
        <v>0</v>
      </c>
    </row>
    <row r="37" spans="1:15" ht="12.75" customHeight="1">
      <c r="A37" s="6" t="s">
        <v>35</v>
      </c>
      <c r="B37" s="26">
        <v>13855</v>
      </c>
      <c r="C37" s="26">
        <v>16305</v>
      </c>
      <c r="D37" s="27">
        <f t="shared" si="1"/>
        <v>30160</v>
      </c>
      <c r="E37" s="26">
        <v>0</v>
      </c>
      <c r="F37" s="26">
        <v>0</v>
      </c>
      <c r="G37" s="27">
        <f t="shared" si="2"/>
        <v>0</v>
      </c>
      <c r="H37" s="28">
        <f t="shared" si="0"/>
        <v>13855</v>
      </c>
      <c r="I37" s="29">
        <f t="shared" si="0"/>
        <v>16305</v>
      </c>
      <c r="J37" s="28">
        <f t="shared" si="3"/>
        <v>30160</v>
      </c>
      <c r="K37" s="26">
        <v>1022</v>
      </c>
      <c r="L37" s="26">
        <v>0</v>
      </c>
      <c r="M37" s="27">
        <f t="shared" si="4"/>
        <v>1022</v>
      </c>
    </row>
    <row r="38" spans="1:15" ht="24.95" customHeight="1">
      <c r="A38" s="13" t="s">
        <v>54</v>
      </c>
      <c r="B38" s="30">
        <f t="shared" ref="B38:M38" si="5">SUM(B9:B11)+SUM(B14:B25)</f>
        <v>2751111</v>
      </c>
      <c r="C38" s="30">
        <f t="shared" si="5"/>
        <v>2741617</v>
      </c>
      <c r="D38" s="30">
        <f t="shared" si="5"/>
        <v>5492728</v>
      </c>
      <c r="E38" s="30">
        <f t="shared" si="5"/>
        <v>1409513</v>
      </c>
      <c r="F38" s="30">
        <f t="shared" si="5"/>
        <v>1462061</v>
      </c>
      <c r="G38" s="30">
        <f t="shared" si="5"/>
        <v>2871574</v>
      </c>
      <c r="H38" s="30">
        <f t="shared" si="5"/>
        <v>4160624</v>
      </c>
      <c r="I38" s="30">
        <f t="shared" si="5"/>
        <v>4203678</v>
      </c>
      <c r="J38" s="30">
        <f t="shared" si="5"/>
        <v>8364302</v>
      </c>
      <c r="K38" s="30">
        <f t="shared" si="5"/>
        <v>1000</v>
      </c>
      <c r="L38" s="30">
        <f t="shared" si="5"/>
        <v>50916</v>
      </c>
      <c r="M38" s="30">
        <f t="shared" si="5"/>
        <v>51916</v>
      </c>
      <c r="O38" s="9"/>
    </row>
    <row r="39" spans="1:15" ht="13.5" customHeight="1">
      <c r="A39" s="6" t="s">
        <v>37</v>
      </c>
      <c r="B39" s="31">
        <f>SUM(B12,B26:B29,B36)</f>
        <v>934164</v>
      </c>
      <c r="C39" s="31">
        <f t="shared" ref="C39:M39" si="6">SUM(C12,C26:C29,C36)</f>
        <v>938589</v>
      </c>
      <c r="D39" s="31">
        <f t="shared" si="6"/>
        <v>1872753</v>
      </c>
      <c r="E39" s="31">
        <f t="shared" si="6"/>
        <v>20688</v>
      </c>
      <c r="F39" s="31">
        <f t="shared" si="6"/>
        <v>20300</v>
      </c>
      <c r="G39" s="31">
        <f t="shared" si="6"/>
        <v>40988</v>
      </c>
      <c r="H39" s="31">
        <f t="shared" si="6"/>
        <v>954852</v>
      </c>
      <c r="I39" s="31">
        <f t="shared" si="6"/>
        <v>958889</v>
      </c>
      <c r="J39" s="31">
        <f t="shared" si="6"/>
        <v>1913741</v>
      </c>
      <c r="K39" s="31">
        <f t="shared" si="6"/>
        <v>476</v>
      </c>
      <c r="L39" s="31">
        <f t="shared" si="6"/>
        <v>0</v>
      </c>
      <c r="M39" s="31">
        <f t="shared" si="6"/>
        <v>476</v>
      </c>
    </row>
    <row r="40" spans="1:15" ht="13.5" customHeight="1">
      <c r="A40" s="6" t="s">
        <v>38</v>
      </c>
      <c r="B40" s="28">
        <f>SUM(B13,B30:B35,B37)</f>
        <v>1039242</v>
      </c>
      <c r="C40" s="28">
        <f t="shared" ref="C40:M40" si="7">SUM(C13,C30:C35,C37)</f>
        <v>1047524</v>
      </c>
      <c r="D40" s="28">
        <f t="shared" si="7"/>
        <v>2086766</v>
      </c>
      <c r="E40" s="28">
        <f t="shared" si="7"/>
        <v>23927</v>
      </c>
      <c r="F40" s="28">
        <f t="shared" si="7"/>
        <v>26155</v>
      </c>
      <c r="G40" s="28">
        <f t="shared" si="7"/>
        <v>50082</v>
      </c>
      <c r="H40" s="28">
        <f t="shared" si="7"/>
        <v>1063169</v>
      </c>
      <c r="I40" s="28">
        <f t="shared" si="7"/>
        <v>1073679</v>
      </c>
      <c r="J40" s="28">
        <f t="shared" si="7"/>
        <v>2136848</v>
      </c>
      <c r="K40" s="28">
        <f t="shared" si="7"/>
        <v>1416</v>
      </c>
      <c r="L40" s="28">
        <f t="shared" si="7"/>
        <v>0</v>
      </c>
      <c r="M40" s="28">
        <f t="shared" si="7"/>
        <v>1416</v>
      </c>
    </row>
    <row r="41" spans="1:15" ht="24.95" customHeight="1">
      <c r="A41" s="16" t="s">
        <v>55</v>
      </c>
      <c r="B41" s="32">
        <f t="shared" ref="B41:M41" si="8">SUM(B38:B40)</f>
        <v>4724517</v>
      </c>
      <c r="C41" s="32">
        <f t="shared" si="8"/>
        <v>4727730</v>
      </c>
      <c r="D41" s="32">
        <f t="shared" si="8"/>
        <v>9452247</v>
      </c>
      <c r="E41" s="32">
        <f t="shared" si="8"/>
        <v>1454128</v>
      </c>
      <c r="F41" s="32">
        <f>SUM(F38:F40)</f>
        <v>1508516</v>
      </c>
      <c r="G41" s="32">
        <f t="shared" si="8"/>
        <v>2962644</v>
      </c>
      <c r="H41" s="32">
        <f t="shared" si="8"/>
        <v>6178645</v>
      </c>
      <c r="I41" s="32">
        <f t="shared" si="8"/>
        <v>6236246</v>
      </c>
      <c r="J41" s="32">
        <f>SUM(J38:J40)</f>
        <v>12414891</v>
      </c>
      <c r="K41" s="32">
        <f t="shared" si="8"/>
        <v>2892</v>
      </c>
      <c r="L41" s="32">
        <f t="shared" si="8"/>
        <v>50916</v>
      </c>
      <c r="M41" s="32">
        <f t="shared" si="8"/>
        <v>53808</v>
      </c>
    </row>
    <row r="42" spans="1:15" ht="11.25" customHeight="1"/>
    <row r="43" spans="1:15" ht="12" customHeight="1">
      <c r="A43" s="18" t="s">
        <v>40</v>
      </c>
    </row>
  </sheetData>
  <sheetProtection algorithmName="SHA-512" hashValue="dH9CjMh0BHUg/A7m1e4H1t/MWHTdKpfqw98V6AxJCmzUoMH8dE2KO8q+ENQjrT9bFJl1TiC2QxJJqNkEunISpQ==" saltValue="MHmJiSf5VrDVmRtt2YZNKQ==" spinCount="100000" sheet="1" objects="1" scenarios="1"/>
  <mergeCells count="19">
    <mergeCell ref="K6:K8"/>
    <mergeCell ref="L6:L8"/>
    <mergeCell ref="M6:M8"/>
    <mergeCell ref="E6:E8"/>
    <mergeCell ref="F6:F8"/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0D87-2F16-4438-A7B7-95ABE53BC291}">
  <dimension ref="A1:M48"/>
  <sheetViews>
    <sheetView zoomScale="70" zoomScaleNormal="70" zoomScaleSheetLayoutView="98" workbookViewId="0">
      <selection activeCell="G19" sqref="G19"/>
    </sheetView>
  </sheetViews>
  <sheetFormatPr defaultColWidth="9.140625" defaultRowHeight="12" customHeight="1"/>
  <cols>
    <col min="1" max="1" width="23.42578125" style="2" customWidth="1"/>
    <col min="2" max="5" width="15.7109375" style="2" customWidth="1"/>
    <col min="6" max="12" width="13.42578125" style="2" customWidth="1"/>
    <col min="13" max="13" width="9.140625" style="2"/>
    <col min="14" max="14" width="10" style="2" bestFit="1" customWidth="1"/>
    <col min="15" max="15" width="9.140625" style="2"/>
    <col min="16" max="16" width="12" style="2" customWidth="1"/>
    <col min="17" max="16384" width="9.140625" style="2"/>
  </cols>
  <sheetData>
    <row r="1" spans="1:13" ht="13.15" customHeight="1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</row>
    <row r="2" spans="1:13" ht="13.1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</row>
    <row r="3" spans="1:13" ht="13.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2" customHeight="1">
      <c r="A4" s="18"/>
      <c r="B4" s="18"/>
      <c r="C4" s="18"/>
      <c r="D4" s="38"/>
      <c r="E4" s="38" t="s">
        <v>58</v>
      </c>
      <c r="L4" s="38"/>
      <c r="M4" s="38"/>
    </row>
    <row r="5" spans="1:13" ht="26.1" customHeight="1">
      <c r="A5" s="39" t="s">
        <v>2</v>
      </c>
      <c r="B5" s="39" t="s">
        <v>3</v>
      </c>
      <c r="C5" s="39" t="s">
        <v>4</v>
      </c>
      <c r="D5" s="39" t="s">
        <v>5</v>
      </c>
      <c r="E5" s="39" t="s">
        <v>6</v>
      </c>
    </row>
    <row r="6" spans="1:13" ht="15" customHeight="1">
      <c r="A6" s="6" t="s">
        <v>7</v>
      </c>
      <c r="B6" s="40">
        <v>155319856</v>
      </c>
      <c r="C6" s="40">
        <v>148443902.76709676</v>
      </c>
      <c r="D6" s="40"/>
      <c r="E6" s="40"/>
      <c r="F6" s="9"/>
      <c r="G6" s="41"/>
    </row>
    <row r="7" spans="1:13" ht="15" customHeight="1">
      <c r="A7" s="6" t="s">
        <v>8</v>
      </c>
      <c r="B7" s="40">
        <v>16089795</v>
      </c>
      <c r="C7" s="40">
        <v>13319430</v>
      </c>
      <c r="D7" s="40"/>
      <c r="E7" s="40"/>
      <c r="F7" s="9"/>
      <c r="G7" s="41"/>
    </row>
    <row r="8" spans="1:13" ht="15" customHeight="1">
      <c r="A8" s="6" t="s">
        <v>9</v>
      </c>
      <c r="B8" s="40">
        <v>37285092</v>
      </c>
      <c r="C8" s="40">
        <v>41280871</v>
      </c>
      <c r="D8" s="40"/>
      <c r="E8" s="40"/>
      <c r="F8" s="9"/>
      <c r="G8" s="41"/>
    </row>
    <row r="9" spans="1:13" ht="15" customHeight="1">
      <c r="A9" s="10" t="s">
        <v>10</v>
      </c>
      <c r="B9" s="40">
        <v>15293620</v>
      </c>
      <c r="C9" s="40">
        <v>15590812.77</v>
      </c>
      <c r="D9" s="40"/>
      <c r="E9" s="40"/>
      <c r="F9" s="9"/>
      <c r="G9" s="41"/>
    </row>
    <row r="10" spans="1:13" ht="15" customHeight="1">
      <c r="A10" s="6" t="s">
        <v>11</v>
      </c>
      <c r="B10" s="40">
        <v>12767606</v>
      </c>
      <c r="C10" s="40">
        <v>11640472.967741936</v>
      </c>
      <c r="D10" s="40"/>
      <c r="E10" s="40"/>
      <c r="F10" s="9"/>
      <c r="G10" s="41"/>
    </row>
    <row r="11" spans="1:13" ht="15" customHeight="1">
      <c r="A11" s="6" t="s">
        <v>12</v>
      </c>
      <c r="B11" s="40">
        <v>133509</v>
      </c>
      <c r="C11" s="40">
        <v>136230</v>
      </c>
      <c r="D11" s="40"/>
      <c r="E11" s="40"/>
      <c r="F11" s="9"/>
      <c r="G11" s="41"/>
    </row>
    <row r="12" spans="1:13" ht="15" customHeight="1">
      <c r="A12" s="6" t="s">
        <v>13</v>
      </c>
      <c r="B12" s="40">
        <v>1412499</v>
      </c>
      <c r="C12" s="42">
        <v>1038301</v>
      </c>
      <c r="D12" s="40"/>
      <c r="E12" s="40"/>
      <c r="F12" s="9"/>
      <c r="G12" s="41"/>
    </row>
    <row r="13" spans="1:13" ht="15" customHeight="1">
      <c r="A13" s="6" t="s">
        <v>14</v>
      </c>
      <c r="B13" s="40">
        <v>210888</v>
      </c>
      <c r="C13" s="40">
        <v>231660</v>
      </c>
      <c r="D13" s="40"/>
      <c r="E13" s="40"/>
      <c r="F13" s="9"/>
      <c r="G13" s="41"/>
    </row>
    <row r="14" spans="1:13" ht="15" customHeight="1">
      <c r="A14" s="6" t="s">
        <v>15</v>
      </c>
      <c r="B14" s="40">
        <v>0</v>
      </c>
      <c r="C14" s="40">
        <v>0</v>
      </c>
      <c r="D14" s="40"/>
      <c r="E14" s="40"/>
      <c r="F14" s="9"/>
      <c r="G14" s="41"/>
    </row>
    <row r="15" spans="1:13" ht="15" customHeight="1">
      <c r="A15" s="6" t="s">
        <v>16</v>
      </c>
      <c r="B15" s="40">
        <v>78124</v>
      </c>
      <c r="C15" s="40">
        <v>133372</v>
      </c>
      <c r="D15" s="40"/>
      <c r="E15" s="40"/>
      <c r="F15" s="9"/>
      <c r="G15" s="41"/>
    </row>
    <row r="16" spans="1:13" ht="15" customHeight="1">
      <c r="A16" s="6" t="s">
        <v>17</v>
      </c>
      <c r="B16" s="40">
        <v>84006</v>
      </c>
      <c r="C16" s="40">
        <v>143424</v>
      </c>
      <c r="D16" s="40"/>
      <c r="E16" s="43"/>
      <c r="F16" s="9"/>
      <c r="G16" s="41"/>
    </row>
    <row r="17" spans="1:7" ht="15" customHeight="1">
      <c r="A17" s="10" t="s">
        <v>18</v>
      </c>
      <c r="B17" s="40">
        <v>0</v>
      </c>
      <c r="C17" s="40">
        <v>0</v>
      </c>
      <c r="D17" s="40"/>
      <c r="E17" s="43"/>
      <c r="F17" s="9"/>
      <c r="G17" s="41"/>
    </row>
    <row r="18" spans="1:7" ht="15" customHeight="1">
      <c r="A18" s="10" t="s">
        <v>19</v>
      </c>
      <c r="B18" s="40">
        <v>18867492</v>
      </c>
      <c r="C18" s="40">
        <v>20386603.52</v>
      </c>
      <c r="D18" s="40"/>
      <c r="E18" s="43"/>
      <c r="F18" s="9"/>
      <c r="G18" s="41"/>
    </row>
    <row r="19" spans="1:7" ht="15" customHeight="1">
      <c r="A19" s="10" t="s">
        <v>20</v>
      </c>
      <c r="B19" s="40">
        <v>391</v>
      </c>
      <c r="C19" s="43">
        <v>260</v>
      </c>
      <c r="D19" s="43"/>
      <c r="E19" s="40"/>
      <c r="F19" s="9"/>
      <c r="G19" s="41"/>
    </row>
    <row r="20" spans="1:7" ht="15" customHeight="1">
      <c r="A20" s="6" t="s">
        <v>21</v>
      </c>
      <c r="B20" s="40">
        <v>0</v>
      </c>
      <c r="C20" s="40">
        <v>0</v>
      </c>
      <c r="D20" s="40"/>
      <c r="E20" s="40"/>
      <c r="F20" s="9"/>
      <c r="G20" s="41"/>
    </row>
    <row r="21" spans="1:7" ht="15" customHeight="1">
      <c r="A21" s="6" t="s">
        <v>22</v>
      </c>
      <c r="B21" s="40">
        <v>0</v>
      </c>
      <c r="C21" s="40">
        <v>0</v>
      </c>
      <c r="D21" s="40"/>
      <c r="E21" s="40"/>
      <c r="F21" s="9"/>
      <c r="G21" s="41"/>
    </row>
    <row r="22" spans="1:7" ht="15" customHeight="1">
      <c r="A22" s="6" t="s">
        <v>23</v>
      </c>
      <c r="B22" s="40">
        <v>2413</v>
      </c>
      <c r="C22" s="40">
        <v>537</v>
      </c>
      <c r="D22" s="40"/>
      <c r="E22" s="40"/>
      <c r="F22" s="9"/>
      <c r="G22" s="41"/>
    </row>
    <row r="23" spans="1:7" ht="15" customHeight="1">
      <c r="A23" s="6" t="s">
        <v>24</v>
      </c>
      <c r="B23" s="40">
        <v>492157.53571428568</v>
      </c>
      <c r="C23" s="40">
        <v>311436.27935483871</v>
      </c>
      <c r="D23" s="40"/>
      <c r="E23" s="40"/>
      <c r="F23" s="9"/>
      <c r="G23" s="41"/>
    </row>
    <row r="24" spans="1:7" ht="15" customHeight="1">
      <c r="A24" s="6" t="s">
        <v>25</v>
      </c>
      <c r="B24" s="40">
        <v>38669</v>
      </c>
      <c r="C24" s="40">
        <v>37319</v>
      </c>
      <c r="D24" s="40"/>
      <c r="E24" s="40"/>
      <c r="F24" s="9"/>
      <c r="G24" s="41"/>
    </row>
    <row r="25" spans="1:7" ht="15" customHeight="1">
      <c r="A25" s="6" t="s">
        <v>26</v>
      </c>
      <c r="B25" s="40">
        <v>1495088</v>
      </c>
      <c r="C25" s="40">
        <v>1240726</v>
      </c>
      <c r="D25" s="40"/>
      <c r="E25" s="40"/>
      <c r="F25" s="9"/>
      <c r="G25" s="41"/>
    </row>
    <row r="26" spans="1:7" ht="15" customHeight="1">
      <c r="A26" s="6" t="s">
        <v>27</v>
      </c>
      <c r="B26" s="40">
        <v>3376040</v>
      </c>
      <c r="C26" s="40">
        <v>4090737</v>
      </c>
      <c r="D26" s="40"/>
      <c r="E26" s="40"/>
      <c r="F26" s="9"/>
      <c r="G26" s="41"/>
    </row>
    <row r="27" spans="1:7" ht="15" customHeight="1">
      <c r="A27" s="6" t="s">
        <v>28</v>
      </c>
      <c r="B27" s="40">
        <v>483892</v>
      </c>
      <c r="C27" s="40">
        <v>498532</v>
      </c>
      <c r="D27" s="40"/>
      <c r="E27" s="40"/>
      <c r="F27" s="9"/>
      <c r="G27" s="41"/>
    </row>
    <row r="28" spans="1:7" ht="15" customHeight="1">
      <c r="A28" s="6" t="s">
        <v>29</v>
      </c>
      <c r="B28" s="40">
        <v>2041837</v>
      </c>
      <c r="C28" s="40">
        <v>2220625</v>
      </c>
      <c r="D28" s="40"/>
      <c r="E28" s="40"/>
      <c r="F28" s="9"/>
      <c r="G28" s="41"/>
    </row>
    <row r="29" spans="1:7" ht="15" customHeight="1">
      <c r="A29" s="6" t="s">
        <v>30</v>
      </c>
      <c r="B29" s="40">
        <v>647775</v>
      </c>
      <c r="C29" s="40">
        <v>756770</v>
      </c>
      <c r="D29" s="40"/>
      <c r="E29" s="40"/>
      <c r="F29" s="9"/>
      <c r="G29" s="41"/>
    </row>
    <row r="30" spans="1:7" ht="15" customHeight="1">
      <c r="A30" s="6" t="s">
        <v>31</v>
      </c>
      <c r="B30" s="40">
        <v>41933</v>
      </c>
      <c r="C30" s="40">
        <v>65900</v>
      </c>
      <c r="D30" s="40"/>
      <c r="E30" s="40"/>
      <c r="F30" s="9"/>
      <c r="G30" s="41"/>
    </row>
    <row r="31" spans="1:7" ht="15" customHeight="1">
      <c r="A31" s="6" t="s">
        <v>32</v>
      </c>
      <c r="B31" s="40">
        <v>90891</v>
      </c>
      <c r="C31" s="40">
        <v>84069</v>
      </c>
      <c r="D31" s="40"/>
      <c r="E31" s="40"/>
      <c r="F31" s="9"/>
      <c r="G31" s="41"/>
    </row>
    <row r="32" spans="1:7" ht="15" customHeight="1">
      <c r="A32" s="6" t="s">
        <v>33</v>
      </c>
      <c r="B32" s="40">
        <v>4154</v>
      </c>
      <c r="C32" s="40">
        <v>4834</v>
      </c>
      <c r="D32" s="40"/>
      <c r="E32" s="40"/>
      <c r="F32" s="9"/>
      <c r="G32" s="41"/>
    </row>
    <row r="33" spans="1:13" ht="15" customHeight="1">
      <c r="A33" s="6" t="s">
        <v>34</v>
      </c>
      <c r="B33" s="40">
        <v>0</v>
      </c>
      <c r="C33" s="40">
        <v>0</v>
      </c>
      <c r="D33" s="40"/>
      <c r="E33" s="40"/>
      <c r="F33" s="9"/>
      <c r="G33" s="41"/>
    </row>
    <row r="34" spans="1:13" ht="15" customHeight="1">
      <c r="A34" s="6" t="s">
        <v>35</v>
      </c>
      <c r="B34" s="40">
        <v>97675</v>
      </c>
      <c r="C34" s="40">
        <v>106087.35483870968</v>
      </c>
      <c r="D34" s="40"/>
      <c r="E34" s="40"/>
      <c r="F34" s="9"/>
      <c r="G34" s="41"/>
    </row>
    <row r="35" spans="1:13" ht="24.95" customHeight="1">
      <c r="A35" s="13" t="s">
        <v>59</v>
      </c>
      <c r="B35" s="14">
        <f>SUM(B6:B8,B11:B22)</f>
        <v>229484065</v>
      </c>
      <c r="C35" s="14">
        <f>SUM(C6:C8,C11:C22)</f>
        <v>225114591.28709677</v>
      </c>
      <c r="D35" s="14">
        <f>SUM(D6:D8,D11:D22)</f>
        <v>0</v>
      </c>
      <c r="E35" s="14">
        <f>SUM(E6:E8,E11:E22)</f>
        <v>0</v>
      </c>
    </row>
    <row r="36" spans="1:13" ht="15" customHeight="1">
      <c r="A36" s="6" t="s">
        <v>37</v>
      </c>
      <c r="B36" s="44">
        <f>SUM(B9,B23:B26,B33)</f>
        <v>20695574.535714284</v>
      </c>
      <c r="C36" s="44">
        <f>SUM(C9,C23:C26,C33)</f>
        <v>21271031.049354836</v>
      </c>
      <c r="D36" s="44">
        <f>SUM(D9,D23:D26,D33)</f>
        <v>0</v>
      </c>
      <c r="E36" s="44">
        <f>SUM(E9,E23:E26,E33)</f>
        <v>0</v>
      </c>
    </row>
    <row r="37" spans="1:13" ht="15" customHeight="1">
      <c r="A37" s="6" t="s">
        <v>38</v>
      </c>
      <c r="B37" s="44">
        <f>SUM(B10,B27:B32,B34)</f>
        <v>16175763</v>
      </c>
      <c r="C37" s="44">
        <f t="shared" ref="C37:E37" si="0">SUM(C10,C27:C32,C34)</f>
        <v>15377290.322580647</v>
      </c>
      <c r="D37" s="44">
        <f t="shared" si="0"/>
        <v>0</v>
      </c>
      <c r="E37" s="44">
        <f t="shared" si="0"/>
        <v>0</v>
      </c>
    </row>
    <row r="38" spans="1:13" ht="24.95" customHeight="1">
      <c r="A38" s="16" t="s">
        <v>60</v>
      </c>
      <c r="B38" s="17">
        <f>SUM(B35:B37)</f>
        <v>266355402.53571427</v>
      </c>
      <c r="C38" s="17">
        <f t="shared" ref="C38:E38" si="1">SUM(C35:C37)</f>
        <v>261762912.65903223</v>
      </c>
      <c r="D38" s="17">
        <f t="shared" si="1"/>
        <v>0</v>
      </c>
      <c r="E38" s="17">
        <f t="shared" si="1"/>
        <v>0</v>
      </c>
    </row>
    <row r="39" spans="1:13" ht="12" customHeight="1">
      <c r="A39" s="18"/>
    </row>
    <row r="40" spans="1:13" ht="12" customHeight="1">
      <c r="A40" s="18" t="s">
        <v>40</v>
      </c>
    </row>
    <row r="41" spans="1:13" ht="12" customHeight="1">
      <c r="M41" s="19"/>
    </row>
    <row r="42" spans="1:13" ht="12" customHeight="1">
      <c r="M42" s="19"/>
    </row>
    <row r="43" spans="1:13" ht="12" customHeight="1">
      <c r="M43" s="19"/>
    </row>
    <row r="44" spans="1:13" ht="12" customHeight="1">
      <c r="M44" s="19"/>
    </row>
    <row r="45" spans="1:13" ht="12" customHeight="1">
      <c r="M45" s="19"/>
    </row>
    <row r="46" spans="1:13" ht="12" customHeight="1">
      <c r="M46" s="19"/>
    </row>
    <row r="47" spans="1:13" ht="12" customHeight="1">
      <c r="M47" s="19"/>
    </row>
    <row r="48" spans="1:13" ht="12" customHeight="1">
      <c r="M48" s="19"/>
    </row>
  </sheetData>
  <sheetProtection algorithmName="SHA-512" hashValue="F1X7gjlQyrsik1DU+no2/5x+PygbkqZC4+A/b6NoZJFX87dLJnD5od9AT07Gg/hcLJ9aEAw7VpPdKRFGS1xagQ==" saltValue="387hXXihy7PvsuUAZyi+vA==" spinCount="100000" sheet="1" objects="1" scenarios="1" formatCells="0"/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2162-2A2C-48C5-829F-FE07F6760C88}">
  <dimension ref="A1:AD43"/>
  <sheetViews>
    <sheetView zoomScale="77" zoomScaleNormal="77" zoomScaleSheetLayoutView="98" workbookViewId="0">
      <pane xSplit="1" topLeftCell="B1" activePane="topRight" state="frozen"/>
      <selection pane="topRight" activeCell="O22" sqref="O22"/>
    </sheetView>
  </sheetViews>
  <sheetFormatPr defaultColWidth="9.140625" defaultRowHeight="12.6" customHeight="1"/>
  <cols>
    <col min="1" max="1" width="23.42578125" style="2" customWidth="1"/>
    <col min="2" max="10" width="12.7109375" style="2" customWidth="1"/>
    <col min="11" max="11" width="9.7109375" style="2" customWidth="1"/>
    <col min="12" max="12" width="11.42578125" style="2" customWidth="1"/>
    <col min="13" max="13" width="12.42578125" style="2" customWidth="1"/>
    <col min="14" max="14" width="15.5703125" style="2" customWidth="1"/>
    <col min="15" max="15" width="9.140625" style="2"/>
    <col min="16" max="18" width="9.28515625" style="2" bestFit="1" customWidth="1"/>
    <col min="19" max="19" width="9.140625" style="2"/>
    <col min="20" max="21" width="9.28515625" style="2" bestFit="1" customWidth="1"/>
    <col min="22" max="22" width="9.5703125" style="2" bestFit="1" customWidth="1"/>
    <col min="23" max="23" width="9.140625" style="2"/>
    <col min="24" max="25" width="9.5703125" style="2" bestFit="1" customWidth="1"/>
    <col min="26" max="26" width="9.28515625" style="2" bestFit="1" customWidth="1"/>
    <col min="27" max="27" width="9.140625" style="2"/>
    <col min="28" max="30" width="9.28515625" style="2" bestFit="1" customWidth="1"/>
    <col min="31" max="16384" width="9.140625" style="2"/>
  </cols>
  <sheetData>
    <row r="1" spans="1:30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0" ht="12.7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30" ht="12.6" customHeight="1">
      <c r="M3" s="38" t="s">
        <v>58</v>
      </c>
    </row>
    <row r="4" spans="1:30" ht="12.6" customHeight="1">
      <c r="A4" s="21" t="s">
        <v>43</v>
      </c>
      <c r="B4" s="21" t="s">
        <v>44</v>
      </c>
      <c r="C4" s="22"/>
      <c r="D4" s="22"/>
      <c r="E4" s="21" t="s">
        <v>45</v>
      </c>
      <c r="F4" s="22"/>
      <c r="G4" s="22"/>
      <c r="H4" s="21" t="s">
        <v>46</v>
      </c>
      <c r="I4" s="22"/>
      <c r="J4" s="22"/>
      <c r="K4" s="21" t="s">
        <v>47</v>
      </c>
      <c r="L4" s="21"/>
      <c r="M4" s="21"/>
    </row>
    <row r="5" spans="1:30" ht="12.6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3"/>
      <c r="L5" s="23"/>
      <c r="M5" s="23"/>
    </row>
    <row r="6" spans="1:30" ht="12.6" customHeight="1">
      <c r="A6" s="23"/>
      <c r="B6" s="21" t="s">
        <v>63</v>
      </c>
      <c r="C6" s="21" t="s">
        <v>64</v>
      </c>
      <c r="D6" s="21" t="s">
        <v>50</v>
      </c>
      <c r="E6" s="21" t="s">
        <v>63</v>
      </c>
      <c r="F6" s="21" t="s">
        <v>64</v>
      </c>
      <c r="G6" s="21" t="s">
        <v>50</v>
      </c>
      <c r="H6" s="21" t="s">
        <v>63</v>
      </c>
      <c r="I6" s="21" t="s">
        <v>64</v>
      </c>
      <c r="J6" s="21" t="s">
        <v>50</v>
      </c>
      <c r="K6" s="21" t="s">
        <v>51</v>
      </c>
      <c r="L6" s="21" t="s">
        <v>65</v>
      </c>
      <c r="M6" s="21" t="s">
        <v>50</v>
      </c>
    </row>
    <row r="7" spans="1:30" ht="12.6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30" ht="12.6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30" ht="13.5" customHeight="1">
      <c r="A9" s="6" t="s">
        <v>7</v>
      </c>
      <c r="B9" s="45">
        <v>5286623.0874193553</v>
      </c>
      <c r="C9" s="45">
        <v>15062501.49967742</v>
      </c>
      <c r="D9" s="46">
        <f>SUM(B9:C9)</f>
        <v>20349124.587096773</v>
      </c>
      <c r="E9" s="45">
        <v>71756834</v>
      </c>
      <c r="F9" s="45">
        <v>56337944.18</v>
      </c>
      <c r="G9" s="46">
        <f>SUM(E9:F9)</f>
        <v>128094778.18000001</v>
      </c>
      <c r="H9" s="47">
        <f>SUM(B9,E9)</f>
        <v>77043457.087419361</v>
      </c>
      <c r="I9" s="48">
        <f>SUM(C9,F9)</f>
        <v>71400445.679677427</v>
      </c>
      <c r="J9" s="47">
        <f>SUM(H9:I9)</f>
        <v>148443902.76709679</v>
      </c>
      <c r="K9" s="49">
        <v>0</v>
      </c>
      <c r="L9" s="49">
        <v>6050220</v>
      </c>
      <c r="M9" s="50">
        <f>SUM(K9:L9)</f>
        <v>6050220</v>
      </c>
      <c r="N9" s="51"/>
      <c r="O9" s="52"/>
      <c r="P9" s="52"/>
      <c r="Q9" s="53"/>
      <c r="X9" s="54"/>
      <c r="Y9" s="54"/>
      <c r="Z9" s="55"/>
    </row>
    <row r="10" spans="1:30" ht="13.5" customHeight="1">
      <c r="A10" s="6" t="s">
        <v>8</v>
      </c>
      <c r="B10" s="45">
        <v>2419976</v>
      </c>
      <c r="C10" s="45">
        <v>5306319</v>
      </c>
      <c r="D10" s="46">
        <f t="shared" ref="D10:D37" si="0">SUM(B10:C10)</f>
        <v>7726295</v>
      </c>
      <c r="E10" s="45">
        <v>3168977</v>
      </c>
      <c r="F10" s="45">
        <v>2424158</v>
      </c>
      <c r="G10" s="46">
        <f t="shared" ref="G10:G37" si="1">SUM(E10:F10)</f>
        <v>5593135</v>
      </c>
      <c r="H10" s="47">
        <f t="shared" ref="H10:I37" si="2">SUM(B10,E10)</f>
        <v>5588953</v>
      </c>
      <c r="I10" s="48">
        <f t="shared" si="2"/>
        <v>7730477</v>
      </c>
      <c r="J10" s="47">
        <f t="shared" ref="J10:J37" si="3">SUM(H10:I10)</f>
        <v>13319430</v>
      </c>
      <c r="K10" s="49">
        <v>0</v>
      </c>
      <c r="L10" s="49">
        <v>0</v>
      </c>
      <c r="M10" s="50">
        <f t="shared" ref="M10:M37" si="4">SUM(K10:L10)</f>
        <v>0</v>
      </c>
      <c r="N10" s="51"/>
      <c r="O10" s="52"/>
      <c r="P10" s="52"/>
      <c r="Q10" s="53"/>
      <c r="X10" s="54"/>
      <c r="Y10" s="54"/>
      <c r="Z10" s="55"/>
    </row>
    <row r="11" spans="1:30" ht="13.5" customHeight="1">
      <c r="A11" s="6" t="s">
        <v>9</v>
      </c>
      <c r="B11" s="45">
        <v>1720484</v>
      </c>
      <c r="C11" s="45">
        <v>2494263</v>
      </c>
      <c r="D11" s="46">
        <f t="shared" si="0"/>
        <v>4214747</v>
      </c>
      <c r="E11" s="45">
        <v>17916080</v>
      </c>
      <c r="F11" s="45">
        <v>19150044</v>
      </c>
      <c r="G11" s="46">
        <f t="shared" si="1"/>
        <v>37066124</v>
      </c>
      <c r="H11" s="47">
        <f t="shared" si="2"/>
        <v>19636564</v>
      </c>
      <c r="I11" s="48">
        <f t="shared" si="2"/>
        <v>21644307</v>
      </c>
      <c r="J11" s="47">
        <f t="shared" si="3"/>
        <v>41280871</v>
      </c>
      <c r="K11" s="49">
        <v>285523</v>
      </c>
      <c r="L11" s="49">
        <v>77330</v>
      </c>
      <c r="M11" s="50">
        <f t="shared" si="4"/>
        <v>362853</v>
      </c>
      <c r="N11" s="51"/>
      <c r="O11" s="56"/>
      <c r="P11" s="56"/>
      <c r="Q11" s="57"/>
      <c r="X11" s="54"/>
      <c r="Y11" s="54"/>
      <c r="Z11" s="55"/>
      <c r="AB11" s="54"/>
      <c r="AC11" s="54"/>
      <c r="AD11" s="54"/>
    </row>
    <row r="12" spans="1:30" ht="13.5" customHeight="1">
      <c r="A12" s="6" t="s">
        <v>10</v>
      </c>
      <c r="B12" s="45">
        <v>9534968</v>
      </c>
      <c r="C12" s="45">
        <v>3428529.8</v>
      </c>
      <c r="D12" s="46">
        <f t="shared" si="0"/>
        <v>12963497.800000001</v>
      </c>
      <c r="E12" s="45">
        <v>1212289.31</v>
      </c>
      <c r="F12" s="45">
        <v>1415025.66</v>
      </c>
      <c r="G12" s="46">
        <f t="shared" si="1"/>
        <v>2627314.9699999997</v>
      </c>
      <c r="H12" s="47">
        <f t="shared" si="2"/>
        <v>10747257.310000001</v>
      </c>
      <c r="I12" s="48">
        <f t="shared" si="2"/>
        <v>4843555.46</v>
      </c>
      <c r="J12" s="47">
        <f t="shared" si="3"/>
        <v>15590812.77</v>
      </c>
      <c r="K12" s="49">
        <v>0</v>
      </c>
      <c r="L12" s="49">
        <v>172294.38220000002</v>
      </c>
      <c r="M12" s="50">
        <f t="shared" si="4"/>
        <v>172294.38220000002</v>
      </c>
      <c r="N12" s="51"/>
      <c r="O12" s="56"/>
      <c r="P12" s="56"/>
      <c r="Q12" s="57"/>
      <c r="X12" s="54"/>
      <c r="Y12" s="54"/>
      <c r="Z12" s="55"/>
      <c r="AB12" s="54"/>
      <c r="AC12" s="54"/>
      <c r="AD12" s="54"/>
    </row>
    <row r="13" spans="1:30" ht="13.5" customHeight="1">
      <c r="A13" s="6" t="s">
        <v>11</v>
      </c>
      <c r="B13" s="45">
        <v>8942999</v>
      </c>
      <c r="C13" s="45">
        <v>2397860</v>
      </c>
      <c r="D13" s="46">
        <f t="shared" si="0"/>
        <v>11340859</v>
      </c>
      <c r="E13" s="45">
        <v>5415</v>
      </c>
      <c r="F13" s="45">
        <v>294198.96774193551</v>
      </c>
      <c r="G13" s="46">
        <f t="shared" si="1"/>
        <v>299613.96774193551</v>
      </c>
      <c r="H13" s="47">
        <f t="shared" si="2"/>
        <v>8948414</v>
      </c>
      <c r="I13" s="48">
        <f t="shared" si="2"/>
        <v>2692058.9677419355</v>
      </c>
      <c r="J13" s="47">
        <f t="shared" si="3"/>
        <v>11640472.967741936</v>
      </c>
      <c r="K13" s="58">
        <v>37715.040000000001</v>
      </c>
      <c r="L13" s="58">
        <v>75880</v>
      </c>
      <c r="M13" s="50">
        <f t="shared" si="4"/>
        <v>113595.04000000001</v>
      </c>
      <c r="N13" s="51"/>
      <c r="O13" s="56"/>
      <c r="P13" s="56"/>
      <c r="Q13" s="57"/>
      <c r="X13" s="54"/>
      <c r="Y13" s="54"/>
      <c r="Z13" s="55"/>
      <c r="AB13" s="54"/>
      <c r="AC13" s="54"/>
      <c r="AD13" s="54"/>
    </row>
    <row r="14" spans="1:30" ht="13.5" customHeight="1">
      <c r="A14" s="6" t="s">
        <v>12</v>
      </c>
      <c r="B14" s="45">
        <v>75830</v>
      </c>
      <c r="C14" s="45">
        <v>38172</v>
      </c>
      <c r="D14" s="46">
        <f t="shared" si="0"/>
        <v>114002</v>
      </c>
      <c r="E14" s="45">
        <v>11588</v>
      </c>
      <c r="F14" s="45">
        <v>10640</v>
      </c>
      <c r="G14" s="46">
        <f t="shared" si="1"/>
        <v>22228</v>
      </c>
      <c r="H14" s="47">
        <f t="shared" si="2"/>
        <v>87418</v>
      </c>
      <c r="I14" s="48">
        <f t="shared" si="2"/>
        <v>48812</v>
      </c>
      <c r="J14" s="47">
        <f t="shared" si="3"/>
        <v>136230</v>
      </c>
      <c r="K14" s="49">
        <v>1</v>
      </c>
      <c r="L14" s="49">
        <v>0</v>
      </c>
      <c r="M14" s="50">
        <f t="shared" si="4"/>
        <v>1</v>
      </c>
      <c r="N14" s="51"/>
      <c r="O14" s="56"/>
      <c r="P14" s="52"/>
      <c r="Q14" s="57"/>
      <c r="X14" s="54"/>
      <c r="Y14" s="54"/>
      <c r="Z14" s="55"/>
    </row>
    <row r="15" spans="1:30" ht="13.5" customHeight="1">
      <c r="A15" s="6" t="s">
        <v>13</v>
      </c>
      <c r="B15" s="45">
        <v>372126</v>
      </c>
      <c r="C15" s="45">
        <v>574257</v>
      </c>
      <c r="D15" s="46">
        <f t="shared" si="0"/>
        <v>946383</v>
      </c>
      <c r="E15" s="45">
        <v>5864</v>
      </c>
      <c r="F15" s="45">
        <v>86054</v>
      </c>
      <c r="G15" s="46">
        <f t="shared" si="1"/>
        <v>91918</v>
      </c>
      <c r="H15" s="47">
        <f t="shared" si="2"/>
        <v>377990</v>
      </c>
      <c r="I15" s="48">
        <f t="shared" si="2"/>
        <v>660311</v>
      </c>
      <c r="J15" s="47">
        <f t="shared" si="3"/>
        <v>1038301</v>
      </c>
      <c r="K15" s="49">
        <v>0</v>
      </c>
      <c r="L15" s="49">
        <v>0</v>
      </c>
      <c r="M15" s="50">
        <f t="shared" si="4"/>
        <v>0</v>
      </c>
      <c r="N15" s="51"/>
      <c r="O15" s="56"/>
      <c r="P15" s="52"/>
      <c r="Q15" s="57"/>
      <c r="X15" s="54"/>
      <c r="Y15" s="54"/>
      <c r="Z15" s="55"/>
    </row>
    <row r="16" spans="1:30" ht="13.5" customHeight="1">
      <c r="A16" s="6" t="s">
        <v>14</v>
      </c>
      <c r="B16" s="45">
        <v>134163</v>
      </c>
      <c r="C16" s="45">
        <v>97497</v>
      </c>
      <c r="D16" s="46">
        <f t="shared" si="0"/>
        <v>231660</v>
      </c>
      <c r="E16" s="45">
        <v>0</v>
      </c>
      <c r="F16" s="45">
        <v>0</v>
      </c>
      <c r="G16" s="46">
        <f t="shared" si="1"/>
        <v>0</v>
      </c>
      <c r="H16" s="47">
        <f t="shared" si="2"/>
        <v>134163</v>
      </c>
      <c r="I16" s="48">
        <f t="shared" si="2"/>
        <v>97497</v>
      </c>
      <c r="J16" s="47">
        <f t="shared" si="3"/>
        <v>231660</v>
      </c>
      <c r="K16" s="49">
        <v>0</v>
      </c>
      <c r="L16" s="49">
        <v>0</v>
      </c>
      <c r="M16" s="50">
        <f t="shared" si="4"/>
        <v>0</v>
      </c>
      <c r="N16" s="51"/>
      <c r="O16" s="56"/>
      <c r="P16" s="52"/>
      <c r="Q16" s="57"/>
      <c r="X16" s="54"/>
      <c r="Y16" s="54"/>
      <c r="Z16" s="55"/>
    </row>
    <row r="17" spans="1:30" ht="13.5" customHeight="1">
      <c r="A17" s="6" t="s">
        <v>15</v>
      </c>
      <c r="B17" s="45">
        <v>0</v>
      </c>
      <c r="C17" s="45">
        <v>0</v>
      </c>
      <c r="D17" s="46">
        <f t="shared" si="0"/>
        <v>0</v>
      </c>
      <c r="E17" s="45">
        <v>0</v>
      </c>
      <c r="F17" s="45">
        <v>0</v>
      </c>
      <c r="G17" s="46">
        <f t="shared" si="1"/>
        <v>0</v>
      </c>
      <c r="H17" s="47">
        <f t="shared" si="2"/>
        <v>0</v>
      </c>
      <c r="I17" s="48">
        <f t="shared" si="2"/>
        <v>0</v>
      </c>
      <c r="J17" s="47">
        <f t="shared" si="3"/>
        <v>0</v>
      </c>
      <c r="K17" s="45">
        <v>0</v>
      </c>
      <c r="L17" s="49">
        <v>0</v>
      </c>
      <c r="M17" s="50">
        <f t="shared" si="4"/>
        <v>0</v>
      </c>
      <c r="N17" s="51"/>
      <c r="O17" s="56"/>
      <c r="P17" s="56"/>
      <c r="Q17" s="57"/>
      <c r="X17" s="54"/>
      <c r="Y17" s="54"/>
      <c r="Z17" s="55"/>
    </row>
    <row r="18" spans="1:30" ht="13.5" customHeight="1">
      <c r="A18" s="6" t="s">
        <v>16</v>
      </c>
      <c r="B18" s="45">
        <v>71659</v>
      </c>
      <c r="C18" s="45">
        <v>61713</v>
      </c>
      <c r="D18" s="46">
        <f t="shared" si="0"/>
        <v>133372</v>
      </c>
      <c r="E18" s="45">
        <v>0</v>
      </c>
      <c r="F18" s="45">
        <v>0</v>
      </c>
      <c r="G18" s="46">
        <f t="shared" si="1"/>
        <v>0</v>
      </c>
      <c r="H18" s="47">
        <f t="shared" si="2"/>
        <v>71659</v>
      </c>
      <c r="I18" s="48">
        <f t="shared" si="2"/>
        <v>61713</v>
      </c>
      <c r="J18" s="47">
        <f t="shared" si="3"/>
        <v>133372</v>
      </c>
      <c r="K18" s="49">
        <v>0</v>
      </c>
      <c r="L18" s="49">
        <v>0</v>
      </c>
      <c r="M18" s="50">
        <f t="shared" si="4"/>
        <v>0</v>
      </c>
      <c r="N18" s="51"/>
      <c r="O18" s="52"/>
      <c r="P18" s="52"/>
      <c r="Q18" s="57"/>
      <c r="X18" s="54"/>
      <c r="Y18" s="54"/>
      <c r="Z18" s="55"/>
    </row>
    <row r="19" spans="1:30" ht="13.5" customHeight="1">
      <c r="A19" s="6" t="s">
        <v>17</v>
      </c>
      <c r="B19" s="45">
        <v>66972</v>
      </c>
      <c r="C19" s="45">
        <v>76452</v>
      </c>
      <c r="D19" s="46">
        <f t="shared" si="0"/>
        <v>143424</v>
      </c>
      <c r="E19" s="45">
        <v>0</v>
      </c>
      <c r="F19" s="45">
        <v>0</v>
      </c>
      <c r="G19" s="46">
        <f t="shared" si="1"/>
        <v>0</v>
      </c>
      <c r="H19" s="47">
        <f t="shared" si="2"/>
        <v>66972</v>
      </c>
      <c r="I19" s="48">
        <f t="shared" si="2"/>
        <v>76452</v>
      </c>
      <c r="J19" s="47">
        <f t="shared" si="3"/>
        <v>143424</v>
      </c>
      <c r="K19" s="49">
        <v>0</v>
      </c>
      <c r="L19" s="49">
        <v>0</v>
      </c>
      <c r="M19" s="50">
        <f t="shared" si="4"/>
        <v>0</v>
      </c>
      <c r="N19" s="51"/>
      <c r="O19" s="52"/>
      <c r="P19" s="52"/>
      <c r="Q19" s="57"/>
      <c r="X19" s="54"/>
      <c r="Y19" s="54"/>
      <c r="Z19" s="55"/>
    </row>
    <row r="20" spans="1:30" ht="13.5" customHeight="1">
      <c r="A20" s="10" t="s">
        <v>18</v>
      </c>
      <c r="B20" s="45">
        <v>0</v>
      </c>
      <c r="C20" s="45">
        <v>0</v>
      </c>
      <c r="D20" s="46">
        <f t="shared" si="0"/>
        <v>0</v>
      </c>
      <c r="E20" s="45">
        <v>0</v>
      </c>
      <c r="F20" s="45">
        <v>0</v>
      </c>
      <c r="G20" s="46">
        <f t="shared" si="1"/>
        <v>0</v>
      </c>
      <c r="H20" s="47">
        <f t="shared" si="2"/>
        <v>0</v>
      </c>
      <c r="I20" s="48">
        <f t="shared" si="2"/>
        <v>0</v>
      </c>
      <c r="J20" s="47">
        <f t="shared" si="3"/>
        <v>0</v>
      </c>
      <c r="K20" s="49">
        <v>0</v>
      </c>
      <c r="L20" s="49">
        <v>0</v>
      </c>
      <c r="M20" s="50">
        <f t="shared" si="4"/>
        <v>0</v>
      </c>
      <c r="N20" s="51"/>
      <c r="O20" s="56"/>
      <c r="P20" s="56"/>
      <c r="Q20" s="57"/>
    </row>
    <row r="21" spans="1:30" ht="13.5" customHeight="1">
      <c r="A21" s="10" t="s">
        <v>19</v>
      </c>
      <c r="B21" s="45">
        <v>803295.44</v>
      </c>
      <c r="C21" s="45">
        <v>3554511.28</v>
      </c>
      <c r="D21" s="46">
        <f t="shared" si="0"/>
        <v>4357806.72</v>
      </c>
      <c r="E21" s="45">
        <v>10167584.219999999</v>
      </c>
      <c r="F21" s="45">
        <v>5861212.5800000001</v>
      </c>
      <c r="G21" s="46">
        <f t="shared" si="1"/>
        <v>16028796.799999999</v>
      </c>
      <c r="H21" s="47">
        <f t="shared" si="2"/>
        <v>10970879.659999998</v>
      </c>
      <c r="I21" s="48">
        <f t="shared" si="2"/>
        <v>9415723.8599999994</v>
      </c>
      <c r="J21" s="47">
        <f t="shared" si="3"/>
        <v>20386603.519999996</v>
      </c>
      <c r="K21" s="49">
        <v>0</v>
      </c>
      <c r="L21" s="49">
        <v>0</v>
      </c>
      <c r="M21" s="50">
        <f t="shared" si="4"/>
        <v>0</v>
      </c>
      <c r="N21" s="51"/>
      <c r="O21" s="56"/>
      <c r="P21" s="56"/>
      <c r="Q21" s="57"/>
    </row>
    <row r="22" spans="1:30" ht="13.5" customHeight="1">
      <c r="A22" s="10" t="s">
        <v>20</v>
      </c>
      <c r="B22" s="45">
        <v>260</v>
      </c>
      <c r="C22" s="45">
        <v>0</v>
      </c>
      <c r="D22" s="46">
        <f t="shared" si="0"/>
        <v>260</v>
      </c>
      <c r="E22" s="45">
        <v>0</v>
      </c>
      <c r="F22" s="45">
        <v>0</v>
      </c>
      <c r="G22" s="46">
        <f t="shared" si="1"/>
        <v>0</v>
      </c>
      <c r="H22" s="47">
        <f t="shared" si="2"/>
        <v>260</v>
      </c>
      <c r="I22" s="48">
        <f t="shared" si="2"/>
        <v>0</v>
      </c>
      <c r="J22" s="47">
        <f t="shared" si="3"/>
        <v>260</v>
      </c>
      <c r="K22" s="49">
        <v>0</v>
      </c>
      <c r="L22" s="49">
        <v>0</v>
      </c>
      <c r="M22" s="50">
        <f t="shared" si="4"/>
        <v>0</v>
      </c>
      <c r="N22" s="51"/>
      <c r="O22" s="52"/>
      <c r="P22" s="52"/>
      <c r="Q22" s="57"/>
    </row>
    <row r="23" spans="1:30" ht="13.5" customHeight="1">
      <c r="A23" s="6" t="s">
        <v>21</v>
      </c>
      <c r="B23" s="45">
        <v>0</v>
      </c>
      <c r="C23" s="45">
        <v>0</v>
      </c>
      <c r="D23" s="46">
        <f t="shared" si="0"/>
        <v>0</v>
      </c>
      <c r="E23" s="45">
        <v>0</v>
      </c>
      <c r="F23" s="45">
        <v>0</v>
      </c>
      <c r="G23" s="46">
        <f t="shared" si="1"/>
        <v>0</v>
      </c>
      <c r="H23" s="47">
        <f t="shared" si="2"/>
        <v>0</v>
      </c>
      <c r="I23" s="48">
        <f t="shared" si="2"/>
        <v>0</v>
      </c>
      <c r="J23" s="47">
        <f t="shared" si="3"/>
        <v>0</v>
      </c>
      <c r="K23" s="49">
        <v>0</v>
      </c>
      <c r="L23" s="49">
        <v>0</v>
      </c>
      <c r="M23" s="50">
        <f t="shared" si="4"/>
        <v>0</v>
      </c>
      <c r="N23" s="51"/>
      <c r="O23" s="52"/>
      <c r="P23" s="52"/>
      <c r="Q23" s="57"/>
      <c r="X23" s="54"/>
    </row>
    <row r="24" spans="1:30" ht="13.5" customHeight="1">
      <c r="A24" s="6" t="s">
        <v>22</v>
      </c>
      <c r="B24" s="45">
        <v>0</v>
      </c>
      <c r="C24" s="45">
        <v>0</v>
      </c>
      <c r="D24" s="46">
        <f t="shared" si="0"/>
        <v>0</v>
      </c>
      <c r="E24" s="45">
        <v>0</v>
      </c>
      <c r="F24" s="45">
        <v>0</v>
      </c>
      <c r="G24" s="46">
        <f t="shared" si="1"/>
        <v>0</v>
      </c>
      <c r="H24" s="47">
        <f t="shared" si="2"/>
        <v>0</v>
      </c>
      <c r="I24" s="48">
        <f t="shared" si="2"/>
        <v>0</v>
      </c>
      <c r="J24" s="47">
        <f t="shared" si="3"/>
        <v>0</v>
      </c>
      <c r="K24" s="49">
        <v>0</v>
      </c>
      <c r="L24" s="49">
        <v>0</v>
      </c>
      <c r="M24" s="50">
        <f t="shared" si="4"/>
        <v>0</v>
      </c>
      <c r="N24" s="51"/>
      <c r="O24" s="56"/>
      <c r="P24" s="56"/>
      <c r="Q24" s="57"/>
      <c r="X24" s="54"/>
      <c r="Y24" s="54"/>
      <c r="Z24" s="55"/>
      <c r="AB24" s="54"/>
      <c r="AD24" s="54"/>
    </row>
    <row r="25" spans="1:30" ht="13.5" customHeight="1">
      <c r="A25" s="6" t="s">
        <v>23</v>
      </c>
      <c r="B25" s="45">
        <v>392</v>
      </c>
      <c r="C25" s="45">
        <v>145</v>
      </c>
      <c r="D25" s="46">
        <f t="shared" si="0"/>
        <v>537</v>
      </c>
      <c r="E25" s="45">
        <v>0</v>
      </c>
      <c r="F25" s="45">
        <v>0</v>
      </c>
      <c r="G25" s="46">
        <f t="shared" si="1"/>
        <v>0</v>
      </c>
      <c r="H25" s="47">
        <f t="shared" si="2"/>
        <v>392</v>
      </c>
      <c r="I25" s="48">
        <f t="shared" si="2"/>
        <v>145</v>
      </c>
      <c r="J25" s="47">
        <f t="shared" si="3"/>
        <v>537</v>
      </c>
      <c r="K25" s="49">
        <v>0</v>
      </c>
      <c r="L25" s="49">
        <v>0</v>
      </c>
      <c r="M25" s="50">
        <f t="shared" si="4"/>
        <v>0</v>
      </c>
      <c r="N25" s="51"/>
      <c r="O25" s="52"/>
      <c r="P25" s="52"/>
      <c r="Q25" s="57"/>
      <c r="X25" s="54"/>
    </row>
    <row r="26" spans="1:30" ht="13.5" customHeight="1">
      <c r="A26" s="6" t="s">
        <v>24</v>
      </c>
      <c r="B26" s="45">
        <v>257850.86</v>
      </c>
      <c r="C26" s="45">
        <v>28151</v>
      </c>
      <c r="D26" s="46">
        <f t="shared" si="0"/>
        <v>286001.86</v>
      </c>
      <c r="E26" s="45">
        <v>0</v>
      </c>
      <c r="F26" s="45">
        <v>25434.419354838708</v>
      </c>
      <c r="G26" s="46">
        <f t="shared" si="1"/>
        <v>25434.419354838708</v>
      </c>
      <c r="H26" s="47">
        <f t="shared" si="2"/>
        <v>257850.86</v>
      </c>
      <c r="I26" s="48">
        <f t="shared" si="2"/>
        <v>53585.419354838712</v>
      </c>
      <c r="J26" s="47">
        <f t="shared" si="3"/>
        <v>311436.27935483871</v>
      </c>
      <c r="K26" s="49">
        <v>174113.54687395203</v>
      </c>
      <c r="L26" s="49">
        <v>163555.28228335487</v>
      </c>
      <c r="M26" s="50">
        <f t="shared" si="4"/>
        <v>337668.82915730693</v>
      </c>
      <c r="N26" s="51"/>
      <c r="O26" s="56"/>
      <c r="P26" s="52"/>
      <c r="Q26" s="57"/>
      <c r="X26" s="54"/>
      <c r="Y26" s="54"/>
      <c r="Z26" s="55"/>
      <c r="AB26" s="54"/>
      <c r="AD26" s="54"/>
    </row>
    <row r="27" spans="1:30" ht="13.5" customHeight="1">
      <c r="A27" s="6" t="s">
        <v>25</v>
      </c>
      <c r="B27" s="45">
        <v>24157</v>
      </c>
      <c r="C27" s="45">
        <v>13162</v>
      </c>
      <c r="D27" s="46">
        <f t="shared" si="0"/>
        <v>37319</v>
      </c>
      <c r="E27" s="45">
        <v>0</v>
      </c>
      <c r="F27" s="45">
        <v>0</v>
      </c>
      <c r="G27" s="46">
        <f t="shared" si="1"/>
        <v>0</v>
      </c>
      <c r="H27" s="47">
        <f t="shared" si="2"/>
        <v>24157</v>
      </c>
      <c r="I27" s="48">
        <f t="shared" si="2"/>
        <v>13162</v>
      </c>
      <c r="J27" s="47">
        <f t="shared" si="3"/>
        <v>37319</v>
      </c>
      <c r="K27" s="49">
        <v>0</v>
      </c>
      <c r="L27" s="49">
        <v>0</v>
      </c>
      <c r="M27" s="50">
        <f t="shared" si="4"/>
        <v>0</v>
      </c>
      <c r="N27" s="51"/>
      <c r="O27" s="56"/>
      <c r="P27" s="52"/>
      <c r="Q27" s="57"/>
      <c r="X27" s="54"/>
      <c r="Y27" s="54"/>
      <c r="Z27" s="55"/>
    </row>
    <row r="28" spans="1:30" ht="13.5" customHeight="1">
      <c r="A28" s="6" t="s">
        <v>26</v>
      </c>
      <c r="B28" s="45">
        <v>698501</v>
      </c>
      <c r="C28" s="45">
        <v>542225</v>
      </c>
      <c r="D28" s="46">
        <f t="shared" si="0"/>
        <v>1240726</v>
      </c>
      <c r="E28" s="45">
        <v>0</v>
      </c>
      <c r="F28" s="45">
        <v>0</v>
      </c>
      <c r="G28" s="46">
        <f t="shared" si="1"/>
        <v>0</v>
      </c>
      <c r="H28" s="47">
        <f t="shared" si="2"/>
        <v>698501</v>
      </c>
      <c r="I28" s="48">
        <f t="shared" si="2"/>
        <v>542225</v>
      </c>
      <c r="J28" s="47">
        <f t="shared" si="3"/>
        <v>1240726</v>
      </c>
      <c r="K28" s="49">
        <v>0</v>
      </c>
      <c r="L28" s="49">
        <v>0</v>
      </c>
      <c r="M28" s="50">
        <f t="shared" si="4"/>
        <v>0</v>
      </c>
      <c r="N28" s="51"/>
      <c r="O28" s="56"/>
      <c r="P28" s="52"/>
      <c r="Q28" s="57"/>
      <c r="X28" s="54"/>
      <c r="Y28" s="54"/>
      <c r="Z28" s="55"/>
    </row>
    <row r="29" spans="1:30" ht="13.5" customHeight="1">
      <c r="A29" s="6" t="s">
        <v>27</v>
      </c>
      <c r="B29" s="45">
        <v>1291335</v>
      </c>
      <c r="C29" s="45">
        <v>2799402</v>
      </c>
      <c r="D29" s="46">
        <f t="shared" si="0"/>
        <v>4090737</v>
      </c>
      <c r="E29" s="45">
        <v>0</v>
      </c>
      <c r="F29" s="45">
        <v>0</v>
      </c>
      <c r="G29" s="46">
        <f t="shared" si="1"/>
        <v>0</v>
      </c>
      <c r="H29" s="47">
        <f t="shared" si="2"/>
        <v>1291335</v>
      </c>
      <c r="I29" s="48">
        <f t="shared" si="2"/>
        <v>2799402</v>
      </c>
      <c r="J29" s="47">
        <f t="shared" si="3"/>
        <v>4090737</v>
      </c>
      <c r="K29" s="49">
        <v>0</v>
      </c>
      <c r="L29" s="49">
        <v>0</v>
      </c>
      <c r="M29" s="50">
        <f t="shared" si="4"/>
        <v>0</v>
      </c>
      <c r="N29" s="51"/>
      <c r="O29" s="56"/>
      <c r="P29" s="52"/>
      <c r="Q29" s="57"/>
      <c r="X29" s="54"/>
      <c r="Y29" s="54"/>
      <c r="Z29" s="55"/>
    </row>
    <row r="30" spans="1:30" ht="13.5" customHeight="1">
      <c r="A30" s="6" t="s">
        <v>28</v>
      </c>
      <c r="B30" s="45">
        <v>362039</v>
      </c>
      <c r="C30" s="45">
        <v>36493</v>
      </c>
      <c r="D30" s="46">
        <f t="shared" si="0"/>
        <v>398532</v>
      </c>
      <c r="E30" s="45">
        <v>100000</v>
      </c>
      <c r="F30" s="45">
        <v>0</v>
      </c>
      <c r="G30" s="46">
        <f t="shared" si="1"/>
        <v>100000</v>
      </c>
      <c r="H30" s="47">
        <f t="shared" si="2"/>
        <v>462039</v>
      </c>
      <c r="I30" s="48">
        <f t="shared" si="2"/>
        <v>36493</v>
      </c>
      <c r="J30" s="47">
        <f t="shared" si="3"/>
        <v>498532</v>
      </c>
      <c r="K30" s="49">
        <v>0</v>
      </c>
      <c r="L30" s="49">
        <v>0</v>
      </c>
      <c r="M30" s="50">
        <f t="shared" si="4"/>
        <v>0</v>
      </c>
      <c r="N30" s="59"/>
      <c r="O30" s="56"/>
      <c r="P30" s="52"/>
      <c r="Q30" s="57"/>
      <c r="X30" s="54"/>
      <c r="Y30" s="54"/>
      <c r="Z30" s="55"/>
      <c r="AB30" s="54"/>
      <c r="AD30" s="54"/>
    </row>
    <row r="31" spans="1:30" ht="13.5" customHeight="1">
      <c r="A31" s="6" t="s">
        <v>29</v>
      </c>
      <c r="B31" s="45">
        <v>1865026</v>
      </c>
      <c r="C31" s="45">
        <v>355365</v>
      </c>
      <c r="D31" s="46">
        <f t="shared" si="0"/>
        <v>2220391</v>
      </c>
      <c r="E31" s="45">
        <v>234</v>
      </c>
      <c r="F31" s="45">
        <v>0</v>
      </c>
      <c r="G31" s="46">
        <f t="shared" si="1"/>
        <v>234</v>
      </c>
      <c r="H31" s="47">
        <f t="shared" si="2"/>
        <v>1865260</v>
      </c>
      <c r="I31" s="48">
        <f t="shared" si="2"/>
        <v>355365</v>
      </c>
      <c r="J31" s="47">
        <f t="shared" si="3"/>
        <v>2220625</v>
      </c>
      <c r="K31" s="49">
        <v>0</v>
      </c>
      <c r="L31" s="49">
        <v>0</v>
      </c>
      <c r="M31" s="50">
        <f t="shared" si="4"/>
        <v>0</v>
      </c>
      <c r="N31" s="60"/>
      <c r="O31" s="52"/>
      <c r="P31" s="52"/>
      <c r="Q31" s="57"/>
      <c r="X31" s="54"/>
      <c r="Y31" s="54"/>
      <c r="Z31" s="55"/>
    </row>
    <row r="32" spans="1:30" ht="13.5" customHeight="1">
      <c r="A32" s="6" t="s">
        <v>30</v>
      </c>
      <c r="B32" s="45">
        <v>639738</v>
      </c>
      <c r="C32" s="45">
        <v>117032</v>
      </c>
      <c r="D32" s="46">
        <f t="shared" si="0"/>
        <v>756770</v>
      </c>
      <c r="E32" s="45">
        <v>0</v>
      </c>
      <c r="F32" s="45">
        <v>0</v>
      </c>
      <c r="G32" s="46">
        <f t="shared" si="1"/>
        <v>0</v>
      </c>
      <c r="H32" s="47">
        <f t="shared" si="2"/>
        <v>639738</v>
      </c>
      <c r="I32" s="48">
        <f t="shared" si="2"/>
        <v>117032</v>
      </c>
      <c r="J32" s="47">
        <f t="shared" si="3"/>
        <v>756770</v>
      </c>
      <c r="K32" s="49">
        <v>0</v>
      </c>
      <c r="L32" s="49">
        <v>0</v>
      </c>
      <c r="M32" s="50">
        <f t="shared" si="4"/>
        <v>0</v>
      </c>
      <c r="N32" s="59"/>
      <c r="O32" s="52"/>
      <c r="P32" s="52"/>
      <c r="Q32" s="57"/>
      <c r="X32" s="54"/>
      <c r="Y32" s="54"/>
      <c r="Z32" s="55"/>
    </row>
    <row r="33" spans="1:30" ht="13.5" customHeight="1">
      <c r="A33" s="6" t="s">
        <v>31</v>
      </c>
      <c r="B33" s="45">
        <v>65516</v>
      </c>
      <c r="C33" s="45">
        <v>384</v>
      </c>
      <c r="D33" s="46">
        <f t="shared" si="0"/>
        <v>65900</v>
      </c>
      <c r="E33" s="45">
        <v>0</v>
      </c>
      <c r="F33" s="45">
        <v>0</v>
      </c>
      <c r="G33" s="46">
        <f t="shared" si="1"/>
        <v>0</v>
      </c>
      <c r="H33" s="47">
        <f t="shared" si="2"/>
        <v>65516</v>
      </c>
      <c r="I33" s="48">
        <f t="shared" si="2"/>
        <v>384</v>
      </c>
      <c r="J33" s="47">
        <f t="shared" si="3"/>
        <v>65900</v>
      </c>
      <c r="K33" s="49">
        <v>0</v>
      </c>
      <c r="L33" s="49">
        <v>0</v>
      </c>
      <c r="M33" s="50">
        <f t="shared" si="4"/>
        <v>0</v>
      </c>
      <c r="N33" s="59"/>
    </row>
    <row r="34" spans="1:30" ht="13.5" customHeight="1">
      <c r="A34" s="6" t="s">
        <v>32</v>
      </c>
      <c r="B34" s="45">
        <v>55916</v>
      </c>
      <c r="C34" s="45">
        <v>28153</v>
      </c>
      <c r="D34" s="46">
        <f t="shared" si="0"/>
        <v>84069</v>
      </c>
      <c r="E34" s="45">
        <v>0</v>
      </c>
      <c r="F34" s="45">
        <v>0</v>
      </c>
      <c r="G34" s="46">
        <f t="shared" si="1"/>
        <v>0</v>
      </c>
      <c r="H34" s="47">
        <f t="shared" si="2"/>
        <v>55916</v>
      </c>
      <c r="I34" s="48">
        <f t="shared" si="2"/>
        <v>28153</v>
      </c>
      <c r="J34" s="47">
        <f t="shared" si="3"/>
        <v>84069</v>
      </c>
      <c r="K34" s="49">
        <v>0</v>
      </c>
      <c r="L34" s="49">
        <v>0</v>
      </c>
      <c r="M34" s="50">
        <f t="shared" si="4"/>
        <v>0</v>
      </c>
      <c r="N34" s="59"/>
      <c r="X34" s="54"/>
      <c r="Y34" s="54"/>
      <c r="Z34" s="55"/>
      <c r="AB34" s="54"/>
      <c r="AD34" s="54"/>
    </row>
    <row r="35" spans="1:30" ht="13.5" customHeight="1">
      <c r="A35" s="6" t="s">
        <v>33</v>
      </c>
      <c r="B35" s="45">
        <v>4137</v>
      </c>
      <c r="C35" s="45">
        <v>697</v>
      </c>
      <c r="D35" s="46">
        <f t="shared" si="0"/>
        <v>4834</v>
      </c>
      <c r="E35" s="45">
        <v>0</v>
      </c>
      <c r="F35" s="45">
        <v>0</v>
      </c>
      <c r="G35" s="46"/>
      <c r="H35" s="47">
        <f t="shared" si="2"/>
        <v>4137</v>
      </c>
      <c r="I35" s="48">
        <f t="shared" si="2"/>
        <v>697</v>
      </c>
      <c r="J35" s="47">
        <f t="shared" si="3"/>
        <v>4834</v>
      </c>
      <c r="K35" s="49">
        <v>0</v>
      </c>
      <c r="L35" s="49">
        <v>0</v>
      </c>
      <c r="M35" s="50">
        <f t="shared" si="4"/>
        <v>0</v>
      </c>
      <c r="N35" s="59"/>
      <c r="X35" s="54"/>
      <c r="Y35" s="54"/>
      <c r="Z35" s="55"/>
      <c r="AB35" s="54"/>
      <c r="AD35" s="54"/>
    </row>
    <row r="36" spans="1:30" ht="13.5" customHeight="1">
      <c r="A36" s="6" t="s">
        <v>34</v>
      </c>
      <c r="B36" s="45">
        <v>0</v>
      </c>
      <c r="C36" s="45">
        <v>0</v>
      </c>
      <c r="D36" s="46">
        <f t="shared" si="0"/>
        <v>0</v>
      </c>
      <c r="E36" s="45">
        <v>0</v>
      </c>
      <c r="F36" s="45">
        <v>0</v>
      </c>
      <c r="G36" s="46">
        <f t="shared" si="1"/>
        <v>0</v>
      </c>
      <c r="H36" s="47">
        <f t="shared" si="2"/>
        <v>0</v>
      </c>
      <c r="I36" s="48">
        <f t="shared" si="2"/>
        <v>0</v>
      </c>
      <c r="J36" s="47">
        <f t="shared" si="3"/>
        <v>0</v>
      </c>
      <c r="K36" s="49">
        <v>0</v>
      </c>
      <c r="L36" s="49">
        <v>0</v>
      </c>
      <c r="M36" s="50">
        <f t="shared" si="4"/>
        <v>0</v>
      </c>
      <c r="N36" s="59"/>
    </row>
    <row r="37" spans="1:30" ht="13.5" customHeight="1">
      <c r="A37" s="6" t="s">
        <v>35</v>
      </c>
      <c r="B37" s="45">
        <v>27065.580645161292</v>
      </c>
      <c r="C37" s="45">
        <v>79021.774193548394</v>
      </c>
      <c r="D37" s="46">
        <f t="shared" si="0"/>
        <v>106087.35483870968</v>
      </c>
      <c r="E37" s="45">
        <v>0</v>
      </c>
      <c r="F37" s="45">
        <v>0</v>
      </c>
      <c r="G37" s="46">
        <f t="shared" si="1"/>
        <v>0</v>
      </c>
      <c r="H37" s="47">
        <f t="shared" si="2"/>
        <v>27065.580645161292</v>
      </c>
      <c r="I37" s="48">
        <f t="shared" si="2"/>
        <v>79021.774193548394</v>
      </c>
      <c r="J37" s="47">
        <f t="shared" si="3"/>
        <v>106087.35483870968</v>
      </c>
      <c r="K37" s="49">
        <v>20991.387096774193</v>
      </c>
      <c r="L37" s="49">
        <v>0</v>
      </c>
      <c r="M37" s="50">
        <f t="shared" si="4"/>
        <v>20991.387096774193</v>
      </c>
      <c r="N37" s="59"/>
    </row>
    <row r="38" spans="1:30" ht="24.95" customHeight="1">
      <c r="A38" s="13" t="s">
        <v>54</v>
      </c>
      <c r="B38" s="61">
        <f>SUM(B9:B11,B14:B25)</f>
        <v>10951780.527419355</v>
      </c>
      <c r="C38" s="61">
        <f t="shared" ref="C38:M38" si="5">SUM(C9:C11,C14:C25)</f>
        <v>27265830.779677421</v>
      </c>
      <c r="D38" s="61">
        <f t="shared" si="5"/>
        <v>38217611.307096772</v>
      </c>
      <c r="E38" s="61">
        <f t="shared" si="5"/>
        <v>103026927.22</v>
      </c>
      <c r="F38" s="61">
        <f t="shared" si="5"/>
        <v>83870052.760000005</v>
      </c>
      <c r="G38" s="61">
        <f t="shared" si="5"/>
        <v>186896979.98000002</v>
      </c>
      <c r="H38" s="61">
        <f t="shared" si="5"/>
        <v>113978707.74741936</v>
      </c>
      <c r="I38" s="61">
        <f t="shared" si="5"/>
        <v>111135883.53967743</v>
      </c>
      <c r="J38" s="61">
        <f t="shared" si="5"/>
        <v>225114591.2870968</v>
      </c>
      <c r="K38" s="61">
        <f t="shared" si="5"/>
        <v>285524</v>
      </c>
      <c r="L38" s="61">
        <f t="shared" si="5"/>
        <v>6127550</v>
      </c>
      <c r="M38" s="61">
        <f t="shared" si="5"/>
        <v>6413074</v>
      </c>
      <c r="N38" s="9"/>
    </row>
    <row r="39" spans="1:30" ht="13.5" customHeight="1">
      <c r="A39" s="6" t="s">
        <v>37</v>
      </c>
      <c r="B39" s="62">
        <f>SUM(B12,B26:B29,B36)</f>
        <v>11806811.859999999</v>
      </c>
      <c r="C39" s="62">
        <f t="shared" ref="C39:M39" si="6">SUM(C12,C26:C29,C36)</f>
        <v>6811469.7999999998</v>
      </c>
      <c r="D39" s="62">
        <f t="shared" si="6"/>
        <v>18618281.66</v>
      </c>
      <c r="E39" s="62">
        <f t="shared" si="6"/>
        <v>1212289.31</v>
      </c>
      <c r="F39" s="62">
        <f t="shared" si="6"/>
        <v>1440460.0793548387</v>
      </c>
      <c r="G39" s="62">
        <f t="shared" si="6"/>
        <v>2652749.3893548385</v>
      </c>
      <c r="H39" s="62">
        <f t="shared" si="6"/>
        <v>13019101.17</v>
      </c>
      <c r="I39" s="62">
        <f t="shared" si="6"/>
        <v>8251929.8793548383</v>
      </c>
      <c r="J39" s="62">
        <f t="shared" si="6"/>
        <v>21271031.049354836</v>
      </c>
      <c r="K39" s="62">
        <f t="shared" si="6"/>
        <v>174113.54687395203</v>
      </c>
      <c r="L39" s="62">
        <f t="shared" si="6"/>
        <v>335849.66448335489</v>
      </c>
      <c r="M39" s="62">
        <f t="shared" si="6"/>
        <v>509963.21135730692</v>
      </c>
      <c r="N39" s="9"/>
    </row>
    <row r="40" spans="1:30" ht="13.5" customHeight="1">
      <c r="A40" s="6" t="s">
        <v>38</v>
      </c>
      <c r="B40" s="63">
        <f>SUM(B13,B30:B35,B37)</f>
        <v>11962436.580645161</v>
      </c>
      <c r="C40" s="63">
        <f t="shared" ref="C40:M40" si="7">SUM(C13,C30:C35,C37)</f>
        <v>3015005.7741935486</v>
      </c>
      <c r="D40" s="63">
        <f t="shared" si="7"/>
        <v>14977442.35483871</v>
      </c>
      <c r="E40" s="63">
        <f t="shared" si="7"/>
        <v>105649</v>
      </c>
      <c r="F40" s="63">
        <f t="shared" si="7"/>
        <v>294198.96774193551</v>
      </c>
      <c r="G40" s="63">
        <f t="shared" si="7"/>
        <v>399847.96774193551</v>
      </c>
      <c r="H40" s="63">
        <f t="shared" si="7"/>
        <v>12068085.580645161</v>
      </c>
      <c r="I40" s="63">
        <f t="shared" si="7"/>
        <v>3309204.7419354841</v>
      </c>
      <c r="J40" s="63">
        <f t="shared" si="7"/>
        <v>15377290.322580647</v>
      </c>
      <c r="K40" s="63">
        <f t="shared" si="7"/>
        <v>58706.42709677419</v>
      </c>
      <c r="L40" s="63">
        <f t="shared" si="7"/>
        <v>75880</v>
      </c>
      <c r="M40" s="63">
        <f t="shared" si="7"/>
        <v>134586.42709677419</v>
      </c>
      <c r="N40" s="9"/>
    </row>
    <row r="41" spans="1:30" ht="24.95" customHeight="1">
      <c r="A41" s="16" t="s">
        <v>55</v>
      </c>
      <c r="B41" s="32">
        <f>SUM(B38:B40)</f>
        <v>34721028.968064517</v>
      </c>
      <c r="C41" s="32">
        <f t="shared" ref="C41:M41" si="8">SUM(C38:C40)</f>
        <v>37092306.353870966</v>
      </c>
      <c r="D41" s="32">
        <f t="shared" si="8"/>
        <v>71813335.32193549</v>
      </c>
      <c r="E41" s="32">
        <f t="shared" si="8"/>
        <v>104344865.53</v>
      </c>
      <c r="F41" s="32">
        <f t="shared" si="8"/>
        <v>85604711.807096779</v>
      </c>
      <c r="G41" s="32">
        <f t="shared" si="8"/>
        <v>189949577.33709678</v>
      </c>
      <c r="H41" s="32">
        <f t="shared" si="8"/>
        <v>139065894.49806452</v>
      </c>
      <c r="I41" s="32">
        <f t="shared" si="8"/>
        <v>122697018.16096774</v>
      </c>
      <c r="J41" s="32">
        <f t="shared" si="8"/>
        <v>261762912.65903229</v>
      </c>
      <c r="K41" s="32">
        <f t="shared" si="8"/>
        <v>518343.97397072625</v>
      </c>
      <c r="L41" s="32">
        <f t="shared" si="8"/>
        <v>6539279.6644833554</v>
      </c>
      <c r="M41" s="32">
        <f t="shared" si="8"/>
        <v>7057623.6384540806</v>
      </c>
      <c r="N41" s="9"/>
    </row>
    <row r="42" spans="1:30" ht="12.6" customHeight="1">
      <c r="A42" s="18"/>
    </row>
    <row r="43" spans="1:30" ht="12.6" customHeight="1">
      <c r="A43" s="18" t="s">
        <v>40</v>
      </c>
    </row>
  </sheetData>
  <sheetProtection algorithmName="SHA-512" hashValue="IxScRRI4WcrJ7s+YliTJPLddIDu6zRhYQhfpZWnBVSlwmLdPph9OfZOw5O/CNdXwOAXK7CH86A+TNJCMx5A99A==" saltValue="fA+b5h/X/70tU+bMtpGl0w==" spinCount="100000" sheet="1" objects="1" scenarios="1" formatCells="0"/>
  <mergeCells count="19">
    <mergeCell ref="K6:K8"/>
    <mergeCell ref="L6:L8"/>
    <mergeCell ref="M6:M8"/>
    <mergeCell ref="E6:E8"/>
    <mergeCell ref="F6:F8"/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</mergeCells>
  <pageMargins left="0.15748031496062992" right="0.15748031496062992" top="0.39370078740157483" bottom="0.39370078740157483" header="0.11811023622047245" footer="0.31496062992125984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D9D9-1EA9-44D9-AE72-0E0FFC380F22}">
  <dimension ref="A1:L49"/>
  <sheetViews>
    <sheetView zoomScale="70" zoomScaleNormal="70" zoomScaleSheetLayoutView="100" workbookViewId="0">
      <selection activeCell="C6" sqref="C6:C34"/>
    </sheetView>
  </sheetViews>
  <sheetFormatPr defaultColWidth="9.140625" defaultRowHeight="12" customHeight="1"/>
  <cols>
    <col min="1" max="1" width="23.42578125" style="2" customWidth="1"/>
    <col min="2" max="5" width="15.7109375" style="2" customWidth="1"/>
    <col min="6" max="9" width="9.85546875" style="2" bestFit="1" customWidth="1"/>
    <col min="10" max="10" width="9.85546875" style="2" customWidth="1"/>
    <col min="11" max="11" width="9.85546875" style="2" bestFit="1" customWidth="1"/>
    <col min="12" max="16384" width="9.140625" style="2"/>
  </cols>
  <sheetData>
    <row r="1" spans="1:11" ht="13.1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15" customHeight="1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18"/>
      <c r="B4" s="38"/>
      <c r="E4" s="38" t="s">
        <v>58</v>
      </c>
      <c r="I4" s="38"/>
    </row>
    <row r="5" spans="1:11" ht="24.95" customHeight="1">
      <c r="A5" s="64" t="s">
        <v>68</v>
      </c>
      <c r="B5" s="64" t="s">
        <v>3</v>
      </c>
      <c r="C5" s="64" t="s">
        <v>4</v>
      </c>
      <c r="D5" s="64" t="s">
        <v>69</v>
      </c>
      <c r="E5" s="64" t="s">
        <v>70</v>
      </c>
    </row>
    <row r="6" spans="1:11" ht="14.25" customHeight="1">
      <c r="A6" s="6" t="s">
        <v>7</v>
      </c>
      <c r="B6" s="43">
        <v>3498231</v>
      </c>
      <c r="C6" s="43">
        <v>4066353</v>
      </c>
      <c r="D6" s="43"/>
      <c r="E6" s="43"/>
      <c r="F6" s="65"/>
      <c r="G6" s="66"/>
    </row>
    <row r="7" spans="1:11" ht="14.25" customHeight="1">
      <c r="A7" s="6" t="s">
        <v>8</v>
      </c>
      <c r="B7" s="43">
        <v>227</v>
      </c>
      <c r="C7" s="43">
        <v>1684</v>
      </c>
      <c r="D7" s="43"/>
      <c r="E7" s="43"/>
      <c r="F7" s="65"/>
      <c r="G7" s="66"/>
    </row>
    <row r="8" spans="1:11" ht="14.25" customHeight="1">
      <c r="A8" s="6" t="s">
        <v>9</v>
      </c>
      <c r="B8" s="43">
        <v>1</v>
      </c>
      <c r="C8" s="43">
        <v>58</v>
      </c>
      <c r="D8" s="43"/>
      <c r="E8" s="43"/>
      <c r="F8" s="65"/>
      <c r="G8" s="66"/>
    </row>
    <row r="9" spans="1:11" ht="14.25" customHeight="1">
      <c r="A9" s="10" t="s">
        <v>10</v>
      </c>
      <c r="B9" s="43">
        <v>1076</v>
      </c>
      <c r="C9" s="43">
        <v>355</v>
      </c>
      <c r="D9" s="43"/>
      <c r="E9" s="43"/>
      <c r="F9" s="65"/>
      <c r="G9" s="66"/>
    </row>
    <row r="10" spans="1:11" ht="14.25" customHeight="1">
      <c r="A10" s="6" t="s">
        <v>11</v>
      </c>
      <c r="B10" s="43">
        <v>13434</v>
      </c>
      <c r="C10" s="43">
        <v>1161</v>
      </c>
      <c r="D10" s="43"/>
      <c r="E10" s="43"/>
      <c r="F10" s="65"/>
      <c r="G10" s="66"/>
    </row>
    <row r="11" spans="1:11" ht="14.25" customHeight="1">
      <c r="A11" s="6" t="s">
        <v>12</v>
      </c>
      <c r="B11" s="43">
        <v>1</v>
      </c>
      <c r="C11" s="43">
        <v>1</v>
      </c>
      <c r="D11" s="43"/>
      <c r="E11" s="43"/>
      <c r="F11" s="65"/>
      <c r="G11" s="66"/>
    </row>
    <row r="12" spans="1:11" ht="14.25" customHeight="1">
      <c r="A12" s="6" t="s">
        <v>13</v>
      </c>
      <c r="B12" s="43">
        <v>1273096</v>
      </c>
      <c r="C12" s="43">
        <v>849395</v>
      </c>
      <c r="D12" s="43"/>
      <c r="E12" s="43"/>
      <c r="F12" s="65"/>
      <c r="G12" s="66"/>
    </row>
    <row r="13" spans="1:11" ht="14.25" customHeight="1">
      <c r="A13" s="6" t="s">
        <v>14</v>
      </c>
      <c r="B13" s="43">
        <v>0</v>
      </c>
      <c r="C13" s="43">
        <v>0</v>
      </c>
      <c r="D13" s="43"/>
      <c r="E13" s="43"/>
      <c r="F13" s="65"/>
      <c r="G13" s="66"/>
    </row>
    <row r="14" spans="1:11" ht="14.25" customHeight="1">
      <c r="A14" s="6" t="s">
        <v>15</v>
      </c>
      <c r="B14" s="43">
        <v>0</v>
      </c>
      <c r="C14" s="43">
        <v>0</v>
      </c>
      <c r="D14" s="43"/>
      <c r="E14" s="43"/>
      <c r="F14" s="65"/>
      <c r="G14" s="66"/>
    </row>
    <row r="15" spans="1:11" ht="14.25" customHeight="1">
      <c r="A15" s="6" t="s">
        <v>16</v>
      </c>
      <c r="B15" s="43">
        <v>0</v>
      </c>
      <c r="C15" s="43">
        <v>0</v>
      </c>
      <c r="D15" s="43"/>
      <c r="E15" s="43"/>
      <c r="F15" s="65"/>
      <c r="G15" s="66"/>
    </row>
    <row r="16" spans="1:11" ht="14.25" customHeight="1">
      <c r="A16" s="6" t="s">
        <v>17</v>
      </c>
      <c r="B16" s="43">
        <v>0</v>
      </c>
      <c r="C16" s="43">
        <v>0</v>
      </c>
      <c r="D16" s="43"/>
      <c r="E16" s="43"/>
      <c r="F16" s="65"/>
      <c r="G16" s="66"/>
    </row>
    <row r="17" spans="1:7" ht="14.25" customHeight="1">
      <c r="A17" s="10" t="s">
        <v>18</v>
      </c>
      <c r="B17" s="43">
        <v>0</v>
      </c>
      <c r="C17" s="43">
        <v>0</v>
      </c>
      <c r="D17" s="43"/>
      <c r="E17" s="43"/>
      <c r="F17" s="65"/>
      <c r="G17" s="66"/>
    </row>
    <row r="18" spans="1:7" ht="14.25" customHeight="1">
      <c r="A18" s="10" t="s">
        <v>19</v>
      </c>
      <c r="B18" s="43">
        <v>0</v>
      </c>
      <c r="C18" s="43">
        <v>156</v>
      </c>
      <c r="D18" s="43"/>
      <c r="E18" s="43"/>
      <c r="F18" s="65"/>
      <c r="G18" s="66"/>
    </row>
    <row r="19" spans="1:7" ht="14.25" customHeight="1">
      <c r="A19" s="10" t="s">
        <v>20</v>
      </c>
      <c r="B19" s="43">
        <v>0</v>
      </c>
      <c r="C19" s="43">
        <v>0</v>
      </c>
      <c r="D19" s="43"/>
      <c r="E19" s="43"/>
      <c r="F19" s="65"/>
      <c r="G19" s="66"/>
    </row>
    <row r="20" spans="1:7" ht="14.25" customHeight="1">
      <c r="A20" s="6" t="s">
        <v>21</v>
      </c>
      <c r="B20" s="43">
        <v>0</v>
      </c>
      <c r="C20" s="43">
        <v>13</v>
      </c>
      <c r="D20" s="43"/>
      <c r="E20" s="43"/>
      <c r="F20" s="65"/>
      <c r="G20" s="66"/>
    </row>
    <row r="21" spans="1:7" ht="14.25" customHeight="1">
      <c r="A21" s="6" t="s">
        <v>22</v>
      </c>
      <c r="B21" s="43">
        <v>0</v>
      </c>
      <c r="C21" s="43">
        <v>0</v>
      </c>
      <c r="D21" s="43"/>
      <c r="E21" s="43"/>
      <c r="F21" s="65"/>
      <c r="G21" s="66"/>
    </row>
    <row r="22" spans="1:7" ht="14.25" customHeight="1">
      <c r="A22" s="6" t="s">
        <v>23</v>
      </c>
      <c r="B22" s="43">
        <v>0</v>
      </c>
      <c r="C22" s="43">
        <v>91</v>
      </c>
      <c r="D22" s="43"/>
      <c r="E22" s="43"/>
      <c r="F22" s="65"/>
      <c r="G22" s="66"/>
    </row>
    <row r="23" spans="1:7" ht="14.25" customHeight="1">
      <c r="A23" s="6" t="s">
        <v>24</v>
      </c>
      <c r="B23" s="43">
        <v>748</v>
      </c>
      <c r="C23" s="43">
        <v>174</v>
      </c>
      <c r="D23" s="43"/>
      <c r="E23" s="43"/>
      <c r="F23" s="65"/>
      <c r="G23" s="66"/>
    </row>
    <row r="24" spans="1:7" ht="14.25" customHeight="1">
      <c r="A24" s="6" t="s">
        <v>25</v>
      </c>
      <c r="B24" s="43">
        <v>0</v>
      </c>
      <c r="C24" s="43">
        <v>0</v>
      </c>
      <c r="D24" s="43"/>
      <c r="E24" s="43"/>
      <c r="F24" s="65"/>
      <c r="G24" s="66"/>
    </row>
    <row r="25" spans="1:7" ht="14.25" customHeight="1">
      <c r="A25" s="6" t="s">
        <v>26</v>
      </c>
      <c r="B25" s="43">
        <v>70</v>
      </c>
      <c r="C25" s="43">
        <v>564</v>
      </c>
      <c r="D25" s="43"/>
      <c r="E25" s="43"/>
      <c r="F25" s="65"/>
      <c r="G25" s="66"/>
    </row>
    <row r="26" spans="1:7" ht="14.25" customHeight="1">
      <c r="A26" s="6" t="s">
        <v>27</v>
      </c>
      <c r="B26" s="43">
        <v>74</v>
      </c>
      <c r="C26" s="43">
        <v>0</v>
      </c>
      <c r="D26" s="43"/>
      <c r="E26" s="43"/>
      <c r="F26" s="65"/>
      <c r="G26" s="66"/>
    </row>
    <row r="27" spans="1:7" ht="14.25" customHeight="1">
      <c r="A27" s="6" t="s">
        <v>28</v>
      </c>
      <c r="B27" s="43">
        <v>7</v>
      </c>
      <c r="C27" s="43">
        <v>138</v>
      </c>
      <c r="D27" s="43"/>
      <c r="E27" s="43"/>
      <c r="F27" s="65"/>
      <c r="G27" s="66"/>
    </row>
    <row r="28" spans="1:7" ht="14.25" customHeight="1">
      <c r="A28" s="6" t="s">
        <v>29</v>
      </c>
      <c r="B28" s="43">
        <v>2036</v>
      </c>
      <c r="C28" s="43">
        <v>2391</v>
      </c>
      <c r="D28" s="43"/>
      <c r="E28" s="43"/>
      <c r="F28" s="65"/>
      <c r="G28" s="66"/>
    </row>
    <row r="29" spans="1:7" ht="14.25" customHeight="1">
      <c r="A29" s="6" t="s">
        <v>30</v>
      </c>
      <c r="B29" s="43">
        <v>38</v>
      </c>
      <c r="C29" s="43">
        <v>418</v>
      </c>
      <c r="D29" s="43"/>
      <c r="E29" s="43"/>
      <c r="F29" s="65"/>
      <c r="G29" s="66"/>
    </row>
    <row r="30" spans="1:7" ht="14.25" customHeight="1">
      <c r="A30" s="6" t="s">
        <v>31</v>
      </c>
      <c r="B30" s="43">
        <v>856</v>
      </c>
      <c r="C30" s="43">
        <v>963</v>
      </c>
      <c r="D30" s="43"/>
      <c r="E30" s="43"/>
      <c r="F30" s="65"/>
      <c r="G30" s="66"/>
    </row>
    <row r="31" spans="1:7" ht="14.25" customHeight="1">
      <c r="A31" s="6" t="s">
        <v>32</v>
      </c>
      <c r="B31" s="43">
        <v>144</v>
      </c>
      <c r="C31" s="43">
        <v>276</v>
      </c>
      <c r="D31" s="43"/>
      <c r="E31" s="43"/>
      <c r="F31" s="65"/>
      <c r="G31" s="66"/>
    </row>
    <row r="32" spans="1:7" ht="14.25" customHeight="1">
      <c r="A32" s="6" t="s">
        <v>33</v>
      </c>
      <c r="B32" s="43">
        <v>93</v>
      </c>
      <c r="C32" s="43">
        <v>933</v>
      </c>
      <c r="D32" s="43"/>
      <c r="E32" s="43"/>
      <c r="F32" s="65"/>
      <c r="G32" s="66"/>
    </row>
    <row r="33" spans="1:12" ht="14.25" customHeight="1">
      <c r="A33" s="6" t="s">
        <v>34</v>
      </c>
      <c r="B33" s="43">
        <v>0</v>
      </c>
      <c r="C33" s="43">
        <v>0</v>
      </c>
      <c r="D33" s="43"/>
      <c r="E33" s="43"/>
      <c r="F33" s="65"/>
      <c r="G33" s="66"/>
    </row>
    <row r="34" spans="1:12" ht="14.25" customHeight="1">
      <c r="A34" s="6" t="s">
        <v>35</v>
      </c>
      <c r="B34" s="43">
        <v>0</v>
      </c>
      <c r="C34" s="43">
        <v>0</v>
      </c>
      <c r="D34" s="43"/>
      <c r="E34" s="43"/>
      <c r="F34" s="65"/>
      <c r="G34" s="66"/>
    </row>
    <row r="35" spans="1:12" ht="24.95" customHeight="1">
      <c r="A35" s="13" t="s">
        <v>59</v>
      </c>
      <c r="B35" s="14">
        <f>SUM(B6:B8,B11:B22)</f>
        <v>4771556</v>
      </c>
      <c r="C35" s="14">
        <f t="shared" ref="C35:E35" si="0">SUM(C6:C8,C11:C22)</f>
        <v>4917751</v>
      </c>
      <c r="D35" s="14">
        <f t="shared" si="0"/>
        <v>0</v>
      </c>
      <c r="E35" s="14">
        <f t="shared" si="0"/>
        <v>0</v>
      </c>
      <c r="F35" s="65"/>
      <c r="G35" s="67"/>
    </row>
    <row r="36" spans="1:12" ht="14.25" customHeight="1">
      <c r="A36" s="6" t="s">
        <v>37</v>
      </c>
      <c r="B36" s="15">
        <f>SUM(B9,B23:B26,B33)</f>
        <v>1968</v>
      </c>
      <c r="C36" s="15">
        <f t="shared" ref="C36:E36" si="1">SUM(C9,C23:C26,C33)</f>
        <v>1093</v>
      </c>
      <c r="D36" s="15">
        <f t="shared" si="1"/>
        <v>0</v>
      </c>
      <c r="E36" s="15">
        <f t="shared" si="1"/>
        <v>0</v>
      </c>
      <c r="F36" s="65"/>
    </row>
    <row r="37" spans="1:12" ht="14.25" customHeight="1">
      <c r="A37" s="6" t="s">
        <v>38</v>
      </c>
      <c r="B37" s="15">
        <f>SUM(B10,B27:B32,B34)</f>
        <v>16608</v>
      </c>
      <c r="C37" s="15">
        <f t="shared" ref="C37:E37" si="2">SUM(C10,C27:C32,C34)</f>
        <v>6280</v>
      </c>
      <c r="D37" s="15">
        <f t="shared" si="2"/>
        <v>0</v>
      </c>
      <c r="E37" s="15">
        <f t="shared" si="2"/>
        <v>0</v>
      </c>
      <c r="F37" s="65"/>
    </row>
    <row r="38" spans="1:12" ht="24.95" customHeight="1">
      <c r="A38" s="16" t="s">
        <v>60</v>
      </c>
      <c r="B38" s="17">
        <f>SUM(B35:B37)</f>
        <v>4790132</v>
      </c>
      <c r="C38" s="17">
        <f t="shared" ref="C38:E38" si="3">SUM(C35:C37)</f>
        <v>4925124</v>
      </c>
      <c r="D38" s="17">
        <f t="shared" si="3"/>
        <v>0</v>
      </c>
      <c r="E38" s="17">
        <f t="shared" si="3"/>
        <v>0</v>
      </c>
      <c r="F38" s="65"/>
    </row>
    <row r="39" spans="1:12" ht="12" customHeight="1">
      <c r="A39" s="18"/>
    </row>
    <row r="40" spans="1:12" ht="12" customHeight="1">
      <c r="A40" s="2" t="s">
        <v>71</v>
      </c>
    </row>
    <row r="42" spans="1:12" ht="12" customHeight="1">
      <c r="L42" s="19"/>
    </row>
    <row r="43" spans="1:12" ht="12" customHeight="1">
      <c r="L43" s="19"/>
    </row>
    <row r="44" spans="1:12" ht="12" customHeight="1">
      <c r="L44" s="19"/>
    </row>
    <row r="45" spans="1:12" ht="12" customHeight="1">
      <c r="L45" s="19"/>
    </row>
    <row r="46" spans="1:12" ht="12" customHeight="1">
      <c r="L46" s="19"/>
    </row>
    <row r="47" spans="1:12" ht="12" customHeight="1">
      <c r="L47" s="19"/>
    </row>
    <row r="48" spans="1:12" ht="12" customHeight="1">
      <c r="L48" s="19"/>
    </row>
    <row r="49" spans="12:12" ht="12" customHeight="1">
      <c r="L49" s="19"/>
    </row>
  </sheetData>
  <sheetProtection algorithmName="SHA-512" hashValue="Dw3LVm9mAaAPn0HWRKu7/KVhLniiYWiw1rIGE1gPrwvlQARn3Ga6cRnHwiL3/hdlnWLMhihFoqPZLvEBOm7JFw==" saltValue="E4C20f2VoLF9DfhEv165ow==" spinCount="100000" sheet="1" objects="1" scenarios="1"/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AAEF-D172-4D72-8DC0-CBE0184D578C}">
  <dimension ref="A1:O52"/>
  <sheetViews>
    <sheetView zoomScale="70" zoomScaleNormal="70" zoomScaleSheetLayoutView="98" workbookViewId="0">
      <pane xSplit="1" topLeftCell="B1" activePane="topRight" state="frozen"/>
      <selection pane="topRight" activeCell="K9" sqref="K9:L37"/>
    </sheetView>
  </sheetViews>
  <sheetFormatPr defaultColWidth="9.140625" defaultRowHeight="15"/>
  <cols>
    <col min="1" max="1" width="23.42578125" style="68" customWidth="1"/>
    <col min="2" max="13" width="12.7109375" style="68" customWidth="1"/>
    <col min="14" max="14" width="9.140625" style="68"/>
    <col min="15" max="15" width="12.5703125" style="68" customWidth="1"/>
    <col min="16" max="16384" width="9.140625" style="68"/>
  </cols>
  <sheetData>
    <row r="1" spans="1:15" s="2" customFormat="1" ht="13.1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11.25" customHeight="1">
      <c r="A2" s="3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1.25" customHeight="1">
      <c r="M3" s="69" t="s">
        <v>58</v>
      </c>
    </row>
    <row r="4" spans="1:15" ht="12.6" customHeight="1">
      <c r="A4" s="70" t="s">
        <v>43</v>
      </c>
      <c r="B4" s="70" t="s">
        <v>44</v>
      </c>
      <c r="C4" s="71"/>
      <c r="D4" s="71"/>
      <c r="E4" s="72" t="s">
        <v>45</v>
      </c>
      <c r="F4" s="73"/>
      <c r="G4" s="73"/>
      <c r="H4" s="70" t="s">
        <v>46</v>
      </c>
      <c r="I4" s="71"/>
      <c r="J4" s="71"/>
      <c r="K4" s="70" t="s">
        <v>47</v>
      </c>
      <c r="L4" s="70"/>
      <c r="M4" s="70"/>
      <c r="O4" s="2"/>
    </row>
    <row r="5" spans="1:15" ht="12.6" customHeight="1">
      <c r="A5" s="74"/>
      <c r="B5" s="75"/>
      <c r="C5" s="75"/>
      <c r="D5" s="75"/>
      <c r="E5" s="73"/>
      <c r="F5" s="73"/>
      <c r="G5" s="73"/>
      <c r="H5" s="75"/>
      <c r="I5" s="75"/>
      <c r="J5" s="75"/>
      <c r="K5" s="74"/>
      <c r="L5" s="74"/>
      <c r="M5" s="74"/>
    </row>
    <row r="6" spans="1:15" ht="12.6" customHeight="1">
      <c r="A6" s="74"/>
      <c r="B6" s="70" t="s">
        <v>63</v>
      </c>
      <c r="C6" s="70" t="s">
        <v>64</v>
      </c>
      <c r="D6" s="70" t="s">
        <v>50</v>
      </c>
      <c r="E6" s="72" t="s">
        <v>63</v>
      </c>
      <c r="F6" s="72" t="s">
        <v>64</v>
      </c>
      <c r="G6" s="72" t="s">
        <v>50</v>
      </c>
      <c r="H6" s="70" t="s">
        <v>63</v>
      </c>
      <c r="I6" s="70" t="s">
        <v>64</v>
      </c>
      <c r="J6" s="70" t="s">
        <v>50</v>
      </c>
      <c r="K6" s="70" t="s">
        <v>51</v>
      </c>
      <c r="L6" s="70" t="s">
        <v>65</v>
      </c>
      <c r="M6" s="70" t="s">
        <v>50</v>
      </c>
    </row>
    <row r="7" spans="1:15" ht="12.6" customHeight="1">
      <c r="A7" s="74"/>
      <c r="B7" s="74"/>
      <c r="C7" s="74"/>
      <c r="D7" s="74"/>
      <c r="E7" s="72"/>
      <c r="F7" s="72"/>
      <c r="G7" s="72"/>
      <c r="H7" s="74"/>
      <c r="I7" s="74"/>
      <c r="J7" s="74"/>
      <c r="K7" s="74"/>
      <c r="L7" s="74"/>
      <c r="M7" s="74"/>
    </row>
    <row r="8" spans="1:15" ht="12.6" customHeight="1">
      <c r="A8" s="76"/>
      <c r="B8" s="76"/>
      <c r="C8" s="76"/>
      <c r="D8" s="76"/>
      <c r="E8" s="72"/>
      <c r="F8" s="72"/>
      <c r="G8" s="72"/>
      <c r="H8" s="76"/>
      <c r="I8" s="76"/>
      <c r="J8" s="76"/>
      <c r="K8" s="76"/>
      <c r="L8" s="76"/>
      <c r="M8" s="76"/>
    </row>
    <row r="9" spans="1:15" ht="14.25" customHeight="1">
      <c r="A9" s="77" t="s">
        <v>7</v>
      </c>
      <c r="B9" s="78">
        <v>176</v>
      </c>
      <c r="C9" s="78">
        <v>1090</v>
      </c>
      <c r="D9" s="79">
        <f>SUM(B9:C9)</f>
        <v>1266</v>
      </c>
      <c r="E9" s="78">
        <v>2273444</v>
      </c>
      <c r="F9" s="78">
        <v>1791643</v>
      </c>
      <c r="G9" s="79">
        <f>SUM(E9:F9)</f>
        <v>4065087</v>
      </c>
      <c r="H9" s="79">
        <f>SUM(B9,E9)</f>
        <v>2273620</v>
      </c>
      <c r="I9" s="79">
        <f>SUM(C9,F9)</f>
        <v>1792733</v>
      </c>
      <c r="J9" s="79">
        <f>SUM(H9:I9)</f>
        <v>4066353</v>
      </c>
      <c r="K9" s="78">
        <v>0</v>
      </c>
      <c r="L9" s="78">
        <v>36966</v>
      </c>
      <c r="M9" s="79">
        <f>SUM(K9:L9)</f>
        <v>36966</v>
      </c>
    </row>
    <row r="10" spans="1:15" ht="14.25" customHeight="1">
      <c r="A10" s="77" t="s">
        <v>8</v>
      </c>
      <c r="B10" s="78">
        <v>0</v>
      </c>
      <c r="C10" s="78">
        <v>0</v>
      </c>
      <c r="D10" s="79">
        <f t="shared" ref="D10:D37" si="0">SUM(B10:C10)</f>
        <v>0</v>
      </c>
      <c r="E10" s="78">
        <v>1684</v>
      </c>
      <c r="F10" s="78">
        <v>0</v>
      </c>
      <c r="G10" s="79">
        <f t="shared" ref="G10:G37" si="1">SUM(E10:F10)</f>
        <v>1684</v>
      </c>
      <c r="H10" s="79">
        <f t="shared" ref="H10:I37" si="2">SUM(B10,E10)</f>
        <v>1684</v>
      </c>
      <c r="I10" s="79">
        <f t="shared" si="2"/>
        <v>0</v>
      </c>
      <c r="J10" s="79">
        <f t="shared" ref="J10:J37" si="3">SUM(H10:I10)</f>
        <v>1684</v>
      </c>
      <c r="K10" s="78">
        <v>0</v>
      </c>
      <c r="L10" s="78">
        <v>0</v>
      </c>
      <c r="M10" s="79">
        <f t="shared" ref="M10:M37" si="4">SUM(K10:L10)</f>
        <v>0</v>
      </c>
    </row>
    <row r="11" spans="1:15" ht="14.25" customHeight="1">
      <c r="A11" s="77" t="s">
        <v>9</v>
      </c>
      <c r="B11" s="78">
        <v>0</v>
      </c>
      <c r="C11" s="78">
        <v>2</v>
      </c>
      <c r="D11" s="79">
        <f t="shared" si="0"/>
        <v>2</v>
      </c>
      <c r="E11" s="78">
        <v>55</v>
      </c>
      <c r="F11" s="78">
        <v>1</v>
      </c>
      <c r="G11" s="79">
        <f t="shared" si="1"/>
        <v>56</v>
      </c>
      <c r="H11" s="79">
        <f t="shared" si="2"/>
        <v>55</v>
      </c>
      <c r="I11" s="79">
        <f t="shared" si="2"/>
        <v>3</v>
      </c>
      <c r="J11" s="79">
        <f t="shared" si="3"/>
        <v>58</v>
      </c>
      <c r="K11" s="78">
        <v>251</v>
      </c>
      <c r="L11" s="78">
        <v>0</v>
      </c>
      <c r="M11" s="79">
        <f t="shared" si="4"/>
        <v>251</v>
      </c>
    </row>
    <row r="12" spans="1:15" ht="14.25" customHeight="1">
      <c r="A12" s="77" t="s">
        <v>10</v>
      </c>
      <c r="B12" s="78">
        <v>355</v>
      </c>
      <c r="C12" s="78">
        <v>0</v>
      </c>
      <c r="D12" s="79">
        <f t="shared" si="0"/>
        <v>355</v>
      </c>
      <c r="E12" s="78">
        <v>0</v>
      </c>
      <c r="F12" s="78">
        <v>0</v>
      </c>
      <c r="G12" s="79">
        <f t="shared" si="1"/>
        <v>0</v>
      </c>
      <c r="H12" s="79">
        <f t="shared" si="2"/>
        <v>355</v>
      </c>
      <c r="I12" s="79">
        <f t="shared" si="2"/>
        <v>0</v>
      </c>
      <c r="J12" s="79">
        <f t="shared" si="3"/>
        <v>355</v>
      </c>
      <c r="K12" s="78">
        <v>0</v>
      </c>
      <c r="L12" s="78">
        <v>0</v>
      </c>
      <c r="M12" s="79">
        <f t="shared" si="4"/>
        <v>0</v>
      </c>
    </row>
    <row r="13" spans="1:15" ht="14.25" customHeight="1">
      <c r="A13" s="77" t="s">
        <v>11</v>
      </c>
      <c r="B13" s="78">
        <v>1137</v>
      </c>
      <c r="C13" s="78">
        <v>24</v>
      </c>
      <c r="D13" s="79">
        <f t="shared" si="0"/>
        <v>1161</v>
      </c>
      <c r="E13" s="78">
        <v>0</v>
      </c>
      <c r="F13" s="78">
        <v>0</v>
      </c>
      <c r="G13" s="79">
        <f t="shared" si="1"/>
        <v>0</v>
      </c>
      <c r="H13" s="79">
        <f t="shared" si="2"/>
        <v>1137</v>
      </c>
      <c r="I13" s="79">
        <f t="shared" si="2"/>
        <v>24</v>
      </c>
      <c r="J13" s="79">
        <f t="shared" si="3"/>
        <v>1161</v>
      </c>
      <c r="K13" s="78">
        <v>0</v>
      </c>
      <c r="L13" s="78">
        <v>59</v>
      </c>
      <c r="M13" s="79">
        <f t="shared" si="4"/>
        <v>59</v>
      </c>
    </row>
    <row r="14" spans="1:15" ht="14.25" customHeight="1">
      <c r="A14" s="77" t="s">
        <v>12</v>
      </c>
      <c r="B14" s="78">
        <v>1</v>
      </c>
      <c r="C14" s="78">
        <v>0</v>
      </c>
      <c r="D14" s="79">
        <f t="shared" si="0"/>
        <v>1</v>
      </c>
      <c r="E14" s="78">
        <v>0</v>
      </c>
      <c r="F14" s="78">
        <v>0</v>
      </c>
      <c r="G14" s="79">
        <f t="shared" si="1"/>
        <v>0</v>
      </c>
      <c r="H14" s="79">
        <f t="shared" si="2"/>
        <v>1</v>
      </c>
      <c r="I14" s="79">
        <f t="shared" si="2"/>
        <v>0</v>
      </c>
      <c r="J14" s="79">
        <f t="shared" si="3"/>
        <v>1</v>
      </c>
      <c r="K14" s="78">
        <v>0</v>
      </c>
      <c r="L14" s="78">
        <v>0</v>
      </c>
      <c r="M14" s="79">
        <f t="shared" si="4"/>
        <v>0</v>
      </c>
    </row>
    <row r="15" spans="1:15" ht="14.25" customHeight="1">
      <c r="A15" s="77" t="s">
        <v>13</v>
      </c>
      <c r="B15" s="78">
        <v>104198</v>
      </c>
      <c r="C15" s="78">
        <v>292779</v>
      </c>
      <c r="D15" s="79">
        <f t="shared" si="0"/>
        <v>396977</v>
      </c>
      <c r="E15" s="78">
        <v>295839</v>
      </c>
      <c r="F15" s="78">
        <v>108915</v>
      </c>
      <c r="G15" s="79">
        <f t="shared" si="1"/>
        <v>404754</v>
      </c>
      <c r="H15" s="79">
        <f t="shared" si="2"/>
        <v>400037</v>
      </c>
      <c r="I15" s="79">
        <f t="shared" si="2"/>
        <v>401694</v>
      </c>
      <c r="J15" s="79">
        <f t="shared" si="3"/>
        <v>801731</v>
      </c>
      <c r="K15" s="78">
        <v>0</v>
      </c>
      <c r="L15" s="78">
        <v>0</v>
      </c>
      <c r="M15" s="79">
        <f t="shared" si="4"/>
        <v>0</v>
      </c>
    </row>
    <row r="16" spans="1:15" ht="14.25" customHeight="1">
      <c r="A16" s="77" t="s">
        <v>14</v>
      </c>
      <c r="B16" s="78">
        <v>0</v>
      </c>
      <c r="C16" s="78">
        <v>0</v>
      </c>
      <c r="D16" s="79">
        <f t="shared" si="0"/>
        <v>0</v>
      </c>
      <c r="E16" s="78">
        <v>0</v>
      </c>
      <c r="F16" s="78">
        <v>0</v>
      </c>
      <c r="G16" s="79">
        <f t="shared" si="1"/>
        <v>0</v>
      </c>
      <c r="H16" s="79">
        <f t="shared" si="2"/>
        <v>0</v>
      </c>
      <c r="I16" s="79">
        <f t="shared" si="2"/>
        <v>0</v>
      </c>
      <c r="J16" s="79">
        <f t="shared" si="3"/>
        <v>0</v>
      </c>
      <c r="K16" s="78">
        <v>0</v>
      </c>
      <c r="L16" s="78">
        <v>0</v>
      </c>
      <c r="M16" s="79">
        <f t="shared" si="4"/>
        <v>0</v>
      </c>
    </row>
    <row r="17" spans="1:13" ht="14.25" customHeight="1">
      <c r="A17" s="77" t="s">
        <v>15</v>
      </c>
      <c r="B17" s="78">
        <v>0</v>
      </c>
      <c r="C17" s="78">
        <v>0</v>
      </c>
      <c r="D17" s="79">
        <f t="shared" si="0"/>
        <v>0</v>
      </c>
      <c r="E17" s="78">
        <v>0</v>
      </c>
      <c r="F17" s="78">
        <v>0</v>
      </c>
      <c r="G17" s="79">
        <f t="shared" si="1"/>
        <v>0</v>
      </c>
      <c r="H17" s="79">
        <f t="shared" si="2"/>
        <v>0</v>
      </c>
      <c r="I17" s="79">
        <f t="shared" si="2"/>
        <v>0</v>
      </c>
      <c r="J17" s="79">
        <f t="shared" si="3"/>
        <v>0</v>
      </c>
      <c r="K17" s="78">
        <v>0</v>
      </c>
      <c r="L17" s="78">
        <v>0</v>
      </c>
      <c r="M17" s="79">
        <f t="shared" si="4"/>
        <v>0</v>
      </c>
    </row>
    <row r="18" spans="1:13" ht="14.25" customHeight="1">
      <c r="A18" s="77" t="s">
        <v>16</v>
      </c>
      <c r="B18" s="78">
        <v>0</v>
      </c>
      <c r="C18" s="78">
        <v>0</v>
      </c>
      <c r="D18" s="79">
        <f t="shared" si="0"/>
        <v>0</v>
      </c>
      <c r="E18" s="78">
        <v>0</v>
      </c>
      <c r="F18" s="78">
        <v>0</v>
      </c>
      <c r="G18" s="79">
        <f t="shared" si="1"/>
        <v>0</v>
      </c>
      <c r="H18" s="79">
        <f t="shared" si="2"/>
        <v>0</v>
      </c>
      <c r="I18" s="79">
        <f t="shared" si="2"/>
        <v>0</v>
      </c>
      <c r="J18" s="79">
        <f t="shared" si="3"/>
        <v>0</v>
      </c>
      <c r="K18" s="78">
        <v>0</v>
      </c>
      <c r="L18" s="78">
        <v>0</v>
      </c>
      <c r="M18" s="79">
        <f t="shared" si="4"/>
        <v>0</v>
      </c>
    </row>
    <row r="19" spans="1:13" ht="14.25" customHeight="1">
      <c r="A19" s="77" t="s">
        <v>17</v>
      </c>
      <c r="B19" s="78">
        <v>0</v>
      </c>
      <c r="C19" s="78">
        <v>0</v>
      </c>
      <c r="D19" s="79">
        <f t="shared" si="0"/>
        <v>0</v>
      </c>
      <c r="E19" s="78">
        <v>0</v>
      </c>
      <c r="F19" s="78">
        <v>0</v>
      </c>
      <c r="G19" s="79">
        <f t="shared" si="1"/>
        <v>0</v>
      </c>
      <c r="H19" s="79">
        <f t="shared" si="2"/>
        <v>0</v>
      </c>
      <c r="I19" s="79">
        <f t="shared" si="2"/>
        <v>0</v>
      </c>
      <c r="J19" s="79">
        <f t="shared" si="3"/>
        <v>0</v>
      </c>
      <c r="K19" s="78">
        <v>0</v>
      </c>
      <c r="L19" s="78">
        <v>0</v>
      </c>
      <c r="M19" s="79">
        <f t="shared" si="4"/>
        <v>0</v>
      </c>
    </row>
    <row r="20" spans="1:13" ht="14.25" customHeight="1">
      <c r="A20" s="80" t="s">
        <v>18</v>
      </c>
      <c r="B20" s="78">
        <v>0</v>
      </c>
      <c r="C20" s="78">
        <v>0</v>
      </c>
      <c r="D20" s="79">
        <f t="shared" si="0"/>
        <v>0</v>
      </c>
      <c r="E20" s="78">
        <v>0</v>
      </c>
      <c r="F20" s="78">
        <v>0</v>
      </c>
      <c r="G20" s="79">
        <f t="shared" si="1"/>
        <v>0</v>
      </c>
      <c r="H20" s="79">
        <f t="shared" si="2"/>
        <v>0</v>
      </c>
      <c r="I20" s="79">
        <f t="shared" si="2"/>
        <v>0</v>
      </c>
      <c r="J20" s="79">
        <f t="shared" si="3"/>
        <v>0</v>
      </c>
      <c r="K20" s="78">
        <v>0</v>
      </c>
      <c r="L20" s="78">
        <v>0</v>
      </c>
      <c r="M20" s="79">
        <f t="shared" si="4"/>
        <v>0</v>
      </c>
    </row>
    <row r="21" spans="1:13" ht="14.25" customHeight="1">
      <c r="A21" s="80" t="s">
        <v>19</v>
      </c>
      <c r="B21" s="78">
        <v>0</v>
      </c>
      <c r="C21" s="78">
        <v>156</v>
      </c>
      <c r="D21" s="79">
        <f t="shared" si="0"/>
        <v>156</v>
      </c>
      <c r="E21" s="78">
        <v>0</v>
      </c>
      <c r="F21" s="78">
        <v>0</v>
      </c>
      <c r="G21" s="79">
        <f t="shared" si="1"/>
        <v>0</v>
      </c>
      <c r="H21" s="79">
        <f t="shared" si="2"/>
        <v>0</v>
      </c>
      <c r="I21" s="79">
        <f t="shared" si="2"/>
        <v>156</v>
      </c>
      <c r="J21" s="79">
        <f t="shared" si="3"/>
        <v>156</v>
      </c>
      <c r="K21" s="78">
        <v>0</v>
      </c>
      <c r="L21" s="78">
        <v>0</v>
      </c>
      <c r="M21" s="79">
        <f t="shared" si="4"/>
        <v>0</v>
      </c>
    </row>
    <row r="22" spans="1:13" ht="14.25" customHeight="1">
      <c r="A22" s="80" t="s">
        <v>20</v>
      </c>
      <c r="B22" s="78">
        <v>0</v>
      </c>
      <c r="C22" s="78">
        <v>0</v>
      </c>
      <c r="D22" s="79">
        <f t="shared" si="0"/>
        <v>0</v>
      </c>
      <c r="E22" s="78">
        <v>0</v>
      </c>
      <c r="F22" s="78">
        <v>0</v>
      </c>
      <c r="G22" s="79">
        <f t="shared" si="1"/>
        <v>0</v>
      </c>
      <c r="H22" s="79">
        <f t="shared" si="2"/>
        <v>0</v>
      </c>
      <c r="I22" s="79">
        <f t="shared" si="2"/>
        <v>0</v>
      </c>
      <c r="J22" s="79">
        <f t="shared" si="3"/>
        <v>0</v>
      </c>
      <c r="K22" s="78">
        <v>0</v>
      </c>
      <c r="L22" s="78">
        <v>0</v>
      </c>
      <c r="M22" s="79">
        <f t="shared" si="4"/>
        <v>0</v>
      </c>
    </row>
    <row r="23" spans="1:13" ht="14.25" customHeight="1">
      <c r="A23" s="77" t="s">
        <v>21</v>
      </c>
      <c r="B23" s="78">
        <v>13</v>
      </c>
      <c r="C23" s="78">
        <v>0</v>
      </c>
      <c r="D23" s="79">
        <f t="shared" si="0"/>
        <v>13</v>
      </c>
      <c r="E23" s="78">
        <v>0</v>
      </c>
      <c r="F23" s="78">
        <v>0</v>
      </c>
      <c r="G23" s="79">
        <f t="shared" si="1"/>
        <v>0</v>
      </c>
      <c r="H23" s="79">
        <f t="shared" si="2"/>
        <v>13</v>
      </c>
      <c r="I23" s="79">
        <f t="shared" si="2"/>
        <v>0</v>
      </c>
      <c r="J23" s="79">
        <f t="shared" si="3"/>
        <v>13</v>
      </c>
      <c r="K23" s="78">
        <v>0</v>
      </c>
      <c r="L23" s="78">
        <v>0</v>
      </c>
      <c r="M23" s="79">
        <f t="shared" si="4"/>
        <v>0</v>
      </c>
    </row>
    <row r="24" spans="1:13" ht="14.25" customHeight="1">
      <c r="A24" s="77" t="s">
        <v>22</v>
      </c>
      <c r="B24" s="78">
        <v>0</v>
      </c>
      <c r="C24" s="78">
        <v>0</v>
      </c>
      <c r="D24" s="79">
        <f t="shared" si="0"/>
        <v>0</v>
      </c>
      <c r="E24" s="78">
        <v>0</v>
      </c>
      <c r="F24" s="78">
        <v>0</v>
      </c>
      <c r="G24" s="79">
        <f t="shared" si="1"/>
        <v>0</v>
      </c>
      <c r="H24" s="79">
        <f t="shared" si="2"/>
        <v>0</v>
      </c>
      <c r="I24" s="79">
        <f t="shared" si="2"/>
        <v>0</v>
      </c>
      <c r="J24" s="79">
        <f t="shared" si="3"/>
        <v>0</v>
      </c>
      <c r="K24" s="78">
        <v>0</v>
      </c>
      <c r="L24" s="78">
        <v>0</v>
      </c>
      <c r="M24" s="79">
        <f t="shared" si="4"/>
        <v>0</v>
      </c>
    </row>
    <row r="25" spans="1:13" ht="14.25" customHeight="1">
      <c r="A25" s="77" t="s">
        <v>23</v>
      </c>
      <c r="B25" s="78">
        <v>91</v>
      </c>
      <c r="C25" s="78">
        <v>0</v>
      </c>
      <c r="D25" s="79">
        <f t="shared" si="0"/>
        <v>91</v>
      </c>
      <c r="E25" s="78">
        <v>0</v>
      </c>
      <c r="F25" s="78">
        <v>0</v>
      </c>
      <c r="G25" s="79">
        <f t="shared" si="1"/>
        <v>0</v>
      </c>
      <c r="H25" s="79">
        <f t="shared" si="2"/>
        <v>91</v>
      </c>
      <c r="I25" s="79">
        <f t="shared" si="2"/>
        <v>0</v>
      </c>
      <c r="J25" s="79">
        <f t="shared" si="3"/>
        <v>91</v>
      </c>
      <c r="K25" s="78">
        <v>0</v>
      </c>
      <c r="L25" s="78">
        <v>0</v>
      </c>
      <c r="M25" s="79">
        <f t="shared" si="4"/>
        <v>0</v>
      </c>
    </row>
    <row r="26" spans="1:13" ht="14.25" customHeight="1">
      <c r="A26" s="77" t="s">
        <v>24</v>
      </c>
      <c r="B26" s="78">
        <v>0</v>
      </c>
      <c r="C26" s="78">
        <v>174</v>
      </c>
      <c r="D26" s="79">
        <f t="shared" si="0"/>
        <v>174</v>
      </c>
      <c r="E26" s="78">
        <v>0</v>
      </c>
      <c r="F26" s="78">
        <v>0</v>
      </c>
      <c r="G26" s="79">
        <f t="shared" si="1"/>
        <v>0</v>
      </c>
      <c r="H26" s="79">
        <f t="shared" si="2"/>
        <v>0</v>
      </c>
      <c r="I26" s="79">
        <f t="shared" si="2"/>
        <v>174</v>
      </c>
      <c r="J26" s="79">
        <f t="shared" si="3"/>
        <v>174</v>
      </c>
      <c r="K26" s="78">
        <v>0</v>
      </c>
      <c r="L26" s="78">
        <v>0</v>
      </c>
      <c r="M26" s="79">
        <f t="shared" si="4"/>
        <v>0</v>
      </c>
    </row>
    <row r="27" spans="1:13" ht="14.25" customHeight="1">
      <c r="A27" s="77" t="s">
        <v>25</v>
      </c>
      <c r="B27" s="78">
        <v>0</v>
      </c>
      <c r="C27" s="78">
        <v>0</v>
      </c>
      <c r="D27" s="79">
        <f t="shared" si="0"/>
        <v>0</v>
      </c>
      <c r="E27" s="78">
        <v>0</v>
      </c>
      <c r="F27" s="78">
        <v>0</v>
      </c>
      <c r="G27" s="79">
        <f t="shared" si="1"/>
        <v>0</v>
      </c>
      <c r="H27" s="79">
        <f t="shared" si="2"/>
        <v>0</v>
      </c>
      <c r="I27" s="79">
        <f t="shared" si="2"/>
        <v>0</v>
      </c>
      <c r="J27" s="79">
        <f t="shared" si="3"/>
        <v>0</v>
      </c>
      <c r="K27" s="78">
        <v>0</v>
      </c>
      <c r="L27" s="78">
        <v>0</v>
      </c>
      <c r="M27" s="79">
        <f t="shared" si="4"/>
        <v>0</v>
      </c>
    </row>
    <row r="28" spans="1:13" ht="14.25" customHeight="1">
      <c r="A28" s="77" t="s">
        <v>26</v>
      </c>
      <c r="B28" s="78">
        <v>564</v>
      </c>
      <c r="C28" s="78">
        <v>0</v>
      </c>
      <c r="D28" s="79">
        <f t="shared" si="0"/>
        <v>564</v>
      </c>
      <c r="E28" s="78">
        <v>0</v>
      </c>
      <c r="F28" s="78">
        <v>0</v>
      </c>
      <c r="G28" s="79">
        <f t="shared" si="1"/>
        <v>0</v>
      </c>
      <c r="H28" s="79">
        <f t="shared" si="2"/>
        <v>564</v>
      </c>
      <c r="I28" s="79">
        <f t="shared" si="2"/>
        <v>0</v>
      </c>
      <c r="J28" s="79">
        <f t="shared" si="3"/>
        <v>564</v>
      </c>
      <c r="K28" s="78">
        <v>0</v>
      </c>
      <c r="L28" s="78">
        <v>0</v>
      </c>
      <c r="M28" s="79">
        <f t="shared" si="4"/>
        <v>0</v>
      </c>
    </row>
    <row r="29" spans="1:13" ht="14.25" customHeight="1">
      <c r="A29" s="77" t="s">
        <v>27</v>
      </c>
      <c r="B29" s="78">
        <v>0</v>
      </c>
      <c r="C29" s="78">
        <v>0</v>
      </c>
      <c r="D29" s="79">
        <f t="shared" si="0"/>
        <v>0</v>
      </c>
      <c r="E29" s="78">
        <v>0</v>
      </c>
      <c r="F29" s="78">
        <v>0</v>
      </c>
      <c r="G29" s="79">
        <f t="shared" si="1"/>
        <v>0</v>
      </c>
      <c r="H29" s="79">
        <f t="shared" si="2"/>
        <v>0</v>
      </c>
      <c r="I29" s="79">
        <f t="shared" si="2"/>
        <v>0</v>
      </c>
      <c r="J29" s="79">
        <f t="shared" si="3"/>
        <v>0</v>
      </c>
      <c r="K29" s="78">
        <v>0</v>
      </c>
      <c r="L29" s="78">
        <v>0</v>
      </c>
      <c r="M29" s="79">
        <f t="shared" si="4"/>
        <v>0</v>
      </c>
    </row>
    <row r="30" spans="1:13" ht="14.25" customHeight="1">
      <c r="A30" s="77" t="s">
        <v>28</v>
      </c>
      <c r="B30" s="78">
        <v>138</v>
      </c>
      <c r="C30" s="78">
        <v>0</v>
      </c>
      <c r="D30" s="79">
        <f t="shared" si="0"/>
        <v>138</v>
      </c>
      <c r="E30" s="78">
        <v>0</v>
      </c>
      <c r="F30" s="78">
        <v>0</v>
      </c>
      <c r="G30" s="79">
        <f t="shared" si="1"/>
        <v>0</v>
      </c>
      <c r="H30" s="79">
        <f t="shared" si="2"/>
        <v>138</v>
      </c>
      <c r="I30" s="79">
        <f t="shared" si="2"/>
        <v>0</v>
      </c>
      <c r="J30" s="79">
        <f t="shared" si="3"/>
        <v>138</v>
      </c>
      <c r="K30" s="78">
        <v>0</v>
      </c>
      <c r="L30" s="78">
        <v>0</v>
      </c>
      <c r="M30" s="79">
        <f t="shared" si="4"/>
        <v>0</v>
      </c>
    </row>
    <row r="31" spans="1:13" ht="14.25" customHeight="1">
      <c r="A31" s="77" t="s">
        <v>29</v>
      </c>
      <c r="B31" s="78">
        <v>9</v>
      </c>
      <c r="C31" s="78">
        <v>2382</v>
      </c>
      <c r="D31" s="79">
        <f t="shared" si="0"/>
        <v>2391</v>
      </c>
      <c r="E31" s="78">
        <v>0</v>
      </c>
      <c r="F31" s="78">
        <v>0</v>
      </c>
      <c r="G31" s="79">
        <f t="shared" si="1"/>
        <v>0</v>
      </c>
      <c r="H31" s="79">
        <f t="shared" si="2"/>
        <v>9</v>
      </c>
      <c r="I31" s="79">
        <f t="shared" si="2"/>
        <v>2382</v>
      </c>
      <c r="J31" s="79">
        <f t="shared" si="3"/>
        <v>2391</v>
      </c>
      <c r="K31" s="78">
        <v>0</v>
      </c>
      <c r="L31" s="78">
        <v>0</v>
      </c>
      <c r="M31" s="79">
        <f t="shared" si="4"/>
        <v>0</v>
      </c>
    </row>
    <row r="32" spans="1:13" ht="14.25" customHeight="1">
      <c r="A32" s="77" t="s">
        <v>30</v>
      </c>
      <c r="B32" s="78">
        <v>418</v>
      </c>
      <c r="C32" s="78">
        <v>0</v>
      </c>
      <c r="D32" s="79">
        <f t="shared" si="0"/>
        <v>418</v>
      </c>
      <c r="E32" s="78">
        <v>0</v>
      </c>
      <c r="F32" s="78">
        <v>0</v>
      </c>
      <c r="G32" s="79">
        <f t="shared" si="1"/>
        <v>0</v>
      </c>
      <c r="H32" s="79">
        <f t="shared" si="2"/>
        <v>418</v>
      </c>
      <c r="I32" s="79">
        <f t="shared" si="2"/>
        <v>0</v>
      </c>
      <c r="J32" s="79">
        <f t="shared" si="3"/>
        <v>418</v>
      </c>
      <c r="K32" s="78">
        <v>0</v>
      </c>
      <c r="L32" s="78">
        <v>0</v>
      </c>
      <c r="M32" s="79">
        <f t="shared" si="4"/>
        <v>0</v>
      </c>
    </row>
    <row r="33" spans="1:15" ht="14.25" customHeight="1">
      <c r="A33" s="77" t="s">
        <v>31</v>
      </c>
      <c r="B33" s="78">
        <v>810</v>
      </c>
      <c r="C33" s="78">
        <v>153</v>
      </c>
      <c r="D33" s="79">
        <f t="shared" si="0"/>
        <v>963</v>
      </c>
      <c r="E33" s="78">
        <v>0</v>
      </c>
      <c r="F33" s="78">
        <v>0</v>
      </c>
      <c r="G33" s="79">
        <f t="shared" si="1"/>
        <v>0</v>
      </c>
      <c r="H33" s="79">
        <f t="shared" si="2"/>
        <v>810</v>
      </c>
      <c r="I33" s="79">
        <f t="shared" si="2"/>
        <v>153</v>
      </c>
      <c r="J33" s="79">
        <f t="shared" si="3"/>
        <v>963</v>
      </c>
      <c r="K33" s="78">
        <v>0</v>
      </c>
      <c r="L33" s="78">
        <v>0</v>
      </c>
      <c r="M33" s="79">
        <f t="shared" si="4"/>
        <v>0</v>
      </c>
    </row>
    <row r="34" spans="1:15" ht="14.25" customHeight="1">
      <c r="A34" s="77" t="s">
        <v>32</v>
      </c>
      <c r="B34" s="78">
        <v>0</v>
      </c>
      <c r="C34" s="78">
        <v>276</v>
      </c>
      <c r="D34" s="79">
        <f t="shared" si="0"/>
        <v>276</v>
      </c>
      <c r="E34" s="78">
        <v>0</v>
      </c>
      <c r="F34" s="78">
        <v>0</v>
      </c>
      <c r="G34" s="79">
        <f t="shared" si="1"/>
        <v>0</v>
      </c>
      <c r="H34" s="79">
        <f t="shared" si="2"/>
        <v>0</v>
      </c>
      <c r="I34" s="79">
        <f t="shared" si="2"/>
        <v>276</v>
      </c>
      <c r="J34" s="79">
        <f t="shared" si="3"/>
        <v>276</v>
      </c>
      <c r="K34" s="78">
        <v>0</v>
      </c>
      <c r="L34" s="78">
        <v>0</v>
      </c>
      <c r="M34" s="79">
        <f t="shared" si="4"/>
        <v>0</v>
      </c>
    </row>
    <row r="35" spans="1:15" ht="14.25" customHeight="1">
      <c r="A35" s="77" t="s">
        <v>33</v>
      </c>
      <c r="B35" s="78">
        <v>0</v>
      </c>
      <c r="C35" s="78">
        <v>933</v>
      </c>
      <c r="D35" s="79">
        <f t="shared" si="0"/>
        <v>933</v>
      </c>
      <c r="E35" s="78">
        <v>0</v>
      </c>
      <c r="F35" s="78">
        <v>0</v>
      </c>
      <c r="G35" s="79">
        <f t="shared" si="1"/>
        <v>0</v>
      </c>
      <c r="H35" s="79"/>
      <c r="I35" s="79"/>
      <c r="J35" s="79"/>
      <c r="K35" s="78">
        <v>0</v>
      </c>
      <c r="L35" s="78">
        <v>0</v>
      </c>
      <c r="M35" s="79"/>
    </row>
    <row r="36" spans="1:15" ht="14.25" customHeight="1">
      <c r="A36" s="77" t="s">
        <v>34</v>
      </c>
      <c r="B36" s="78">
        <v>0</v>
      </c>
      <c r="C36" s="78">
        <v>0</v>
      </c>
      <c r="D36" s="79">
        <f t="shared" si="0"/>
        <v>0</v>
      </c>
      <c r="E36" s="78">
        <v>0</v>
      </c>
      <c r="F36" s="78">
        <v>0</v>
      </c>
      <c r="G36" s="79">
        <f t="shared" si="1"/>
        <v>0</v>
      </c>
      <c r="H36" s="79">
        <f t="shared" si="2"/>
        <v>0</v>
      </c>
      <c r="I36" s="79">
        <f t="shared" si="2"/>
        <v>0</v>
      </c>
      <c r="J36" s="79">
        <f t="shared" si="3"/>
        <v>0</v>
      </c>
      <c r="K36" s="78">
        <v>0</v>
      </c>
      <c r="L36" s="78">
        <v>0</v>
      </c>
      <c r="M36" s="79">
        <f t="shared" si="4"/>
        <v>0</v>
      </c>
    </row>
    <row r="37" spans="1:15" ht="14.25" customHeight="1">
      <c r="A37" s="77" t="s">
        <v>35</v>
      </c>
      <c r="B37" s="78">
        <v>0</v>
      </c>
      <c r="C37" s="78">
        <v>0</v>
      </c>
      <c r="D37" s="79">
        <f t="shared" si="0"/>
        <v>0</v>
      </c>
      <c r="E37" s="78">
        <v>0</v>
      </c>
      <c r="F37" s="78">
        <v>0</v>
      </c>
      <c r="G37" s="79">
        <f t="shared" si="1"/>
        <v>0</v>
      </c>
      <c r="H37" s="79">
        <f t="shared" si="2"/>
        <v>0</v>
      </c>
      <c r="I37" s="79">
        <f t="shared" si="2"/>
        <v>0</v>
      </c>
      <c r="J37" s="79">
        <f t="shared" si="3"/>
        <v>0</v>
      </c>
      <c r="K37" s="78">
        <v>0</v>
      </c>
      <c r="L37" s="78">
        <v>0</v>
      </c>
      <c r="M37" s="79">
        <f t="shared" si="4"/>
        <v>0</v>
      </c>
    </row>
    <row r="38" spans="1:15" ht="24.95" customHeight="1">
      <c r="A38" s="81" t="s">
        <v>54</v>
      </c>
      <c r="B38" s="82">
        <f>SUM(B9:B11,B14:B25)</f>
        <v>104479</v>
      </c>
      <c r="C38" s="82">
        <f t="shared" ref="C38:M38" si="5">SUM(C9:C11,C14:C25)</f>
        <v>294027</v>
      </c>
      <c r="D38" s="82">
        <f t="shared" si="5"/>
        <v>398506</v>
      </c>
      <c r="E38" s="82">
        <f t="shared" si="5"/>
        <v>2571022</v>
      </c>
      <c r="F38" s="82">
        <f t="shared" si="5"/>
        <v>1900559</v>
      </c>
      <c r="G38" s="82">
        <f t="shared" si="5"/>
        <v>4471581</v>
      </c>
      <c r="H38" s="82">
        <f t="shared" si="5"/>
        <v>2675501</v>
      </c>
      <c r="I38" s="82">
        <f t="shared" si="5"/>
        <v>2194586</v>
      </c>
      <c r="J38" s="82">
        <f t="shared" si="5"/>
        <v>4870087</v>
      </c>
      <c r="K38" s="82">
        <f t="shared" si="5"/>
        <v>251</v>
      </c>
      <c r="L38" s="82">
        <f t="shared" si="5"/>
        <v>36966</v>
      </c>
      <c r="M38" s="82">
        <f t="shared" si="5"/>
        <v>37217</v>
      </c>
    </row>
    <row r="39" spans="1:15" ht="14.25" customHeight="1">
      <c r="A39" s="77" t="s">
        <v>37</v>
      </c>
      <c r="B39" s="83">
        <f>SUM(B12,B26:B29,B36)</f>
        <v>919</v>
      </c>
      <c r="C39" s="83">
        <f t="shared" ref="C39:M39" si="6">SUM(C12,C26:C29,C36)</f>
        <v>174</v>
      </c>
      <c r="D39" s="83">
        <f t="shared" si="6"/>
        <v>1093</v>
      </c>
      <c r="E39" s="83">
        <f t="shared" si="6"/>
        <v>0</v>
      </c>
      <c r="F39" s="83">
        <f t="shared" si="6"/>
        <v>0</v>
      </c>
      <c r="G39" s="83">
        <f t="shared" si="6"/>
        <v>0</v>
      </c>
      <c r="H39" s="83">
        <f t="shared" si="6"/>
        <v>919</v>
      </c>
      <c r="I39" s="83">
        <f t="shared" si="6"/>
        <v>174</v>
      </c>
      <c r="J39" s="83">
        <f t="shared" si="6"/>
        <v>1093</v>
      </c>
      <c r="K39" s="83">
        <f t="shared" si="6"/>
        <v>0</v>
      </c>
      <c r="L39" s="83">
        <f t="shared" si="6"/>
        <v>0</v>
      </c>
      <c r="M39" s="83">
        <f t="shared" si="6"/>
        <v>0</v>
      </c>
    </row>
    <row r="40" spans="1:15" ht="14.25" customHeight="1">
      <c r="A40" s="77" t="s">
        <v>38</v>
      </c>
      <c r="B40" s="83">
        <f>SUM(B13,B30:B35,B37)</f>
        <v>2512</v>
      </c>
      <c r="C40" s="83">
        <f t="shared" ref="C40:M40" si="7">SUM(C13,C30:C35,C37)</f>
        <v>3768</v>
      </c>
      <c r="D40" s="83">
        <f t="shared" si="7"/>
        <v>6280</v>
      </c>
      <c r="E40" s="83">
        <f t="shared" si="7"/>
        <v>0</v>
      </c>
      <c r="F40" s="83">
        <f t="shared" si="7"/>
        <v>0</v>
      </c>
      <c r="G40" s="83">
        <f t="shared" si="7"/>
        <v>0</v>
      </c>
      <c r="H40" s="83">
        <f t="shared" si="7"/>
        <v>2512</v>
      </c>
      <c r="I40" s="83">
        <f t="shared" si="7"/>
        <v>2835</v>
      </c>
      <c r="J40" s="83">
        <f t="shared" si="7"/>
        <v>5347</v>
      </c>
      <c r="K40" s="83">
        <f t="shared" si="7"/>
        <v>0</v>
      </c>
      <c r="L40" s="83">
        <f t="shared" si="7"/>
        <v>59</v>
      </c>
      <c r="M40" s="83">
        <f t="shared" si="7"/>
        <v>59</v>
      </c>
    </row>
    <row r="41" spans="1:15" ht="24.95" customHeight="1">
      <c r="A41" s="84" t="s">
        <v>55</v>
      </c>
      <c r="B41" s="85">
        <f t="shared" ref="B41" si="8">SUM(B38:B40)</f>
        <v>107910</v>
      </c>
      <c r="C41" s="85">
        <f t="shared" ref="C41:M41" si="9">SUM(C38:C40)</f>
        <v>297969</v>
      </c>
      <c r="D41" s="85">
        <f t="shared" si="9"/>
        <v>405879</v>
      </c>
      <c r="E41" s="85">
        <f t="shared" si="9"/>
        <v>2571022</v>
      </c>
      <c r="F41" s="85">
        <f t="shared" si="9"/>
        <v>1900559</v>
      </c>
      <c r="G41" s="85">
        <f t="shared" si="9"/>
        <v>4471581</v>
      </c>
      <c r="H41" s="85">
        <f t="shared" si="9"/>
        <v>2678932</v>
      </c>
      <c r="I41" s="85">
        <f t="shared" si="9"/>
        <v>2197595</v>
      </c>
      <c r="J41" s="85">
        <f t="shared" si="9"/>
        <v>4876527</v>
      </c>
      <c r="K41" s="85">
        <f t="shared" si="9"/>
        <v>251</v>
      </c>
      <c r="L41" s="85">
        <f t="shared" si="9"/>
        <v>37025</v>
      </c>
      <c r="M41" s="85">
        <f t="shared" si="9"/>
        <v>37276</v>
      </c>
    </row>
    <row r="42" spans="1:15" s="89" customFormat="1" ht="13.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8"/>
      <c r="M42" s="87"/>
    </row>
    <row r="43" spans="1:15" s="2" customFormat="1" ht="12" customHeight="1">
      <c r="A43" s="18" t="s">
        <v>74</v>
      </c>
      <c r="O43" s="68"/>
    </row>
    <row r="45" spans="1:15" ht="12.6" customHeight="1">
      <c r="A45" s="19"/>
      <c r="B45" s="90"/>
      <c r="C45" s="90"/>
      <c r="D45" s="90"/>
      <c r="E45" s="90"/>
      <c r="F45" s="90"/>
      <c r="G45" s="90"/>
      <c r="I45" s="90"/>
      <c r="J45" s="91"/>
      <c r="K45" s="92"/>
      <c r="L45" s="92"/>
    </row>
    <row r="46" spans="1:15" ht="12.6" customHeight="1">
      <c r="A46" s="19"/>
      <c r="B46" s="90"/>
      <c r="C46" s="90"/>
      <c r="D46" s="90"/>
      <c r="E46" s="90"/>
      <c r="F46" s="90"/>
      <c r="G46" s="90"/>
      <c r="I46" s="90"/>
      <c r="J46" s="91"/>
      <c r="K46" s="92"/>
      <c r="L46" s="92"/>
    </row>
    <row r="47" spans="1:15" ht="12.6" customHeight="1">
      <c r="A47" s="19"/>
      <c r="B47" s="90"/>
      <c r="C47" s="90"/>
      <c r="D47" s="90"/>
      <c r="E47" s="90"/>
      <c r="F47" s="90"/>
      <c r="G47" s="90"/>
      <c r="I47" s="90"/>
      <c r="J47" s="91"/>
      <c r="K47" s="92"/>
      <c r="L47" s="92"/>
    </row>
    <row r="48" spans="1:15" ht="12.6" customHeight="1">
      <c r="A48" s="19"/>
      <c r="B48" s="19"/>
      <c r="C48" s="19"/>
      <c r="D48" s="19"/>
      <c r="E48" s="19"/>
      <c r="F48" s="19"/>
      <c r="G48" s="19"/>
      <c r="I48" s="19"/>
      <c r="J48" s="91"/>
      <c r="K48" s="2"/>
      <c r="L48" s="2"/>
    </row>
    <row r="49" spans="1:12" ht="12.6" customHeight="1">
      <c r="A49" s="93"/>
      <c r="B49" s="94"/>
      <c r="C49" s="94"/>
      <c r="D49" s="94"/>
      <c r="E49" s="94"/>
      <c r="F49" s="94"/>
      <c r="G49" s="94"/>
      <c r="I49" s="94"/>
      <c r="J49" s="95"/>
      <c r="K49" s="94"/>
      <c r="L49" s="94"/>
    </row>
    <row r="50" spans="1:12" ht="12.6" customHeight="1">
      <c r="A50" s="19"/>
      <c r="B50" s="96"/>
      <c r="C50" s="96"/>
      <c r="D50" s="96"/>
      <c r="E50" s="96"/>
      <c r="F50" s="96"/>
      <c r="G50" s="96"/>
      <c r="I50" s="19"/>
      <c r="J50" s="91"/>
      <c r="K50" s="97"/>
      <c r="L50" s="97"/>
    </row>
    <row r="51" spans="1:12" ht="12.6" customHeight="1">
      <c r="A51" s="19"/>
      <c r="B51" s="19"/>
      <c r="C51" s="19"/>
      <c r="D51" s="19"/>
      <c r="E51" s="19"/>
      <c r="F51" s="19"/>
      <c r="G51" s="19"/>
      <c r="I51" s="19"/>
      <c r="J51" s="91"/>
      <c r="K51" s="2"/>
      <c r="L51" s="2"/>
    </row>
    <row r="52" spans="1:12" ht="12.6" customHeight="1">
      <c r="A52" s="19"/>
      <c r="B52" s="91"/>
      <c r="C52" s="91"/>
      <c r="D52" s="91"/>
      <c r="E52" s="91"/>
      <c r="F52" s="91"/>
      <c r="G52" s="91"/>
      <c r="I52" s="91"/>
      <c r="J52" s="91"/>
      <c r="K52" s="98"/>
      <c r="L52" s="99"/>
    </row>
  </sheetData>
  <sheetProtection algorithmName="SHA-512" hashValue="ExwOON8NJ+hTXQ+wi4KmecU/s5Y0Ha6xhtRhtXHN+JNIXpHyQA2Wq32z9/FMOBBg/XFEtA/TpVS4mHqU/0jv8A==" saltValue="luZ9BjViI7KQPwzuljOF9Q==" spinCount="100000" sheet="1" objects="1" scenarios="1"/>
  <mergeCells count="19">
    <mergeCell ref="K6:K8"/>
    <mergeCell ref="L6:L8"/>
    <mergeCell ref="M6:M8"/>
    <mergeCell ref="E6:E8"/>
    <mergeCell ref="F6:F8"/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E7EC-DAA3-4744-8795-7D29E286D2C4}">
  <dimension ref="A1:M48"/>
  <sheetViews>
    <sheetView zoomScale="70" zoomScaleNormal="70" zoomScaleSheetLayoutView="100" workbookViewId="0">
      <selection activeCell="C5" sqref="C5:C33"/>
    </sheetView>
  </sheetViews>
  <sheetFormatPr defaultColWidth="9.140625" defaultRowHeight="12" customHeight="1"/>
  <cols>
    <col min="1" max="1" width="23.42578125" style="2" customWidth="1"/>
    <col min="2" max="5" width="15.7109375" style="2" customWidth="1"/>
    <col min="6" max="10" width="9.85546875" style="2" bestFit="1" customWidth="1"/>
    <col min="11" max="11" width="10.140625" style="2" customWidth="1"/>
    <col min="12" max="12" width="9.85546875" style="2" bestFit="1" customWidth="1"/>
    <col min="13" max="16384" width="9.140625" style="2"/>
  </cols>
  <sheetData>
    <row r="1" spans="1:12" s="102" customFormat="1" ht="13.15" customHeight="1">
      <c r="A1" s="100" t="s">
        <v>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s="102" customFormat="1" ht="13.15" customHeight="1">
      <c r="A2" s="103" t="s">
        <v>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9.75" customHeight="1">
      <c r="A3" s="18"/>
      <c r="J3" s="38"/>
      <c r="K3" s="38"/>
      <c r="L3" s="38"/>
    </row>
    <row r="4" spans="1:12" ht="26.1" customHeight="1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</row>
    <row r="5" spans="1:12" ht="14.1" customHeight="1">
      <c r="A5" s="6" t="s">
        <v>7</v>
      </c>
      <c r="B5" s="8">
        <v>22255</v>
      </c>
      <c r="C5" s="8">
        <v>25240</v>
      </c>
      <c r="D5" s="8"/>
      <c r="E5" s="8"/>
      <c r="F5" s="9"/>
    </row>
    <row r="6" spans="1:12" ht="14.1" customHeight="1">
      <c r="A6" s="6" t="s">
        <v>8</v>
      </c>
      <c r="B6" s="8">
        <v>13854</v>
      </c>
      <c r="C6" s="8">
        <v>17525</v>
      </c>
      <c r="D6" s="8"/>
      <c r="E6" s="8"/>
      <c r="F6" s="9"/>
    </row>
    <row r="7" spans="1:12" ht="14.1" customHeight="1">
      <c r="A7" s="6" t="s">
        <v>9</v>
      </c>
      <c r="B7" s="8">
        <v>8140</v>
      </c>
      <c r="C7" s="8">
        <v>10882</v>
      </c>
      <c r="D7" s="8"/>
      <c r="E7" s="8"/>
      <c r="F7" s="9"/>
    </row>
    <row r="8" spans="1:12" ht="14.1" customHeight="1">
      <c r="A8" s="10" t="s">
        <v>10</v>
      </c>
      <c r="B8" s="8">
        <v>10980</v>
      </c>
      <c r="C8" s="8">
        <v>12216</v>
      </c>
      <c r="D8" s="8"/>
      <c r="E8" s="8"/>
      <c r="F8" s="9"/>
    </row>
    <row r="9" spans="1:12" ht="14.1" customHeight="1">
      <c r="A9" s="6" t="s">
        <v>11</v>
      </c>
      <c r="B9" s="8">
        <v>9286</v>
      </c>
      <c r="C9" s="8">
        <v>10433</v>
      </c>
      <c r="D9" s="8"/>
      <c r="E9" s="8"/>
      <c r="F9" s="9"/>
    </row>
    <row r="10" spans="1:12" ht="14.1" customHeight="1">
      <c r="A10" s="6" t="s">
        <v>12</v>
      </c>
      <c r="B10" s="8">
        <v>5673</v>
      </c>
      <c r="C10" s="8">
        <v>4626</v>
      </c>
      <c r="D10" s="8"/>
      <c r="E10" s="8"/>
      <c r="F10" s="9"/>
    </row>
    <row r="11" spans="1:12" ht="14.1" customHeight="1">
      <c r="A11" s="6" t="s">
        <v>13</v>
      </c>
      <c r="B11" s="42">
        <v>8449</v>
      </c>
      <c r="C11" s="11">
        <v>7995</v>
      </c>
      <c r="D11" s="8"/>
      <c r="E11" s="8"/>
      <c r="F11" s="9"/>
    </row>
    <row r="12" spans="1:12" ht="14.1" customHeight="1">
      <c r="A12" s="6" t="s">
        <v>14</v>
      </c>
      <c r="B12" s="8">
        <v>5140</v>
      </c>
      <c r="C12" s="8">
        <v>4620</v>
      </c>
      <c r="D12" s="8"/>
      <c r="E12" s="8"/>
      <c r="F12" s="9"/>
    </row>
    <row r="13" spans="1:12" ht="14.1" customHeight="1">
      <c r="A13" s="6" t="s">
        <v>15</v>
      </c>
      <c r="B13" s="8">
        <v>531</v>
      </c>
      <c r="C13" s="8">
        <v>638</v>
      </c>
      <c r="D13" s="8"/>
      <c r="E13" s="8"/>
      <c r="F13" s="9"/>
    </row>
    <row r="14" spans="1:12" ht="14.1" customHeight="1">
      <c r="A14" s="6" t="s">
        <v>16</v>
      </c>
      <c r="B14" s="8">
        <v>1944</v>
      </c>
      <c r="C14" s="8">
        <v>2348</v>
      </c>
      <c r="D14" s="8"/>
      <c r="E14" s="8"/>
      <c r="F14" s="9"/>
    </row>
    <row r="15" spans="1:12" ht="14.1" customHeight="1">
      <c r="A15" s="6" t="s">
        <v>17</v>
      </c>
      <c r="B15" s="8">
        <v>1778</v>
      </c>
      <c r="C15" s="8">
        <v>1946</v>
      </c>
      <c r="D15" s="8"/>
      <c r="E15" s="8"/>
      <c r="F15" s="9"/>
    </row>
    <row r="16" spans="1:12" ht="14.1" customHeight="1">
      <c r="A16" s="10" t="s">
        <v>18</v>
      </c>
      <c r="B16" s="8">
        <v>0</v>
      </c>
      <c r="C16" s="8">
        <v>0</v>
      </c>
      <c r="D16" s="8"/>
      <c r="E16" s="8"/>
      <c r="F16" s="9"/>
    </row>
    <row r="17" spans="1:6" ht="14.1" customHeight="1">
      <c r="A17" s="10" t="s">
        <v>19</v>
      </c>
      <c r="B17" s="8">
        <v>9799</v>
      </c>
      <c r="C17" s="8">
        <v>11831</v>
      </c>
      <c r="D17" s="8"/>
      <c r="E17" s="8"/>
      <c r="F17" s="9"/>
    </row>
    <row r="18" spans="1:6" ht="14.1" customHeight="1">
      <c r="A18" s="10" t="s">
        <v>20</v>
      </c>
      <c r="B18" s="8">
        <v>255</v>
      </c>
      <c r="C18" s="8">
        <v>268</v>
      </c>
      <c r="D18" s="8"/>
      <c r="E18" s="8"/>
      <c r="F18" s="9"/>
    </row>
    <row r="19" spans="1:6" ht="14.1" customHeight="1">
      <c r="A19" s="6" t="s">
        <v>21</v>
      </c>
      <c r="B19" s="8">
        <v>4</v>
      </c>
      <c r="C19" s="8">
        <v>79</v>
      </c>
      <c r="D19" s="8"/>
      <c r="E19" s="8"/>
      <c r="F19" s="9"/>
    </row>
    <row r="20" spans="1:6" ht="14.1" customHeight="1">
      <c r="A20" s="6" t="s">
        <v>22</v>
      </c>
      <c r="B20" s="8">
        <v>74</v>
      </c>
      <c r="C20" s="8">
        <v>16</v>
      </c>
      <c r="D20" s="8"/>
      <c r="E20" s="8"/>
      <c r="F20" s="9"/>
    </row>
    <row r="21" spans="1:6" ht="14.1" customHeight="1">
      <c r="A21" s="6" t="s">
        <v>23</v>
      </c>
      <c r="B21" s="8">
        <v>115</v>
      </c>
      <c r="C21" s="8">
        <v>180</v>
      </c>
      <c r="D21" s="8"/>
      <c r="E21" s="8"/>
      <c r="F21" s="9"/>
    </row>
    <row r="22" spans="1:6" ht="14.1" customHeight="1">
      <c r="A22" s="6" t="s">
        <v>24</v>
      </c>
      <c r="B22" s="105">
        <v>1774</v>
      </c>
      <c r="C22" s="8">
        <v>2143</v>
      </c>
      <c r="D22" s="8"/>
      <c r="E22" s="8"/>
      <c r="F22" s="9"/>
    </row>
    <row r="23" spans="1:6" ht="14.1" customHeight="1">
      <c r="A23" s="6" t="s">
        <v>25</v>
      </c>
      <c r="B23" s="8">
        <v>738</v>
      </c>
      <c r="C23" s="8">
        <v>840</v>
      </c>
      <c r="D23" s="8"/>
      <c r="E23" s="8"/>
      <c r="F23" s="9"/>
    </row>
    <row r="24" spans="1:6" ht="14.1" customHeight="1">
      <c r="A24" s="6" t="s">
        <v>26</v>
      </c>
      <c r="B24" s="8">
        <v>1807</v>
      </c>
      <c r="C24" s="8">
        <v>1730</v>
      </c>
      <c r="D24" s="8"/>
      <c r="E24" s="8"/>
      <c r="F24" s="9"/>
    </row>
    <row r="25" spans="1:6" ht="14.1" customHeight="1">
      <c r="A25" s="6" t="s">
        <v>27</v>
      </c>
      <c r="B25" s="8">
        <v>2692</v>
      </c>
      <c r="C25" s="8">
        <v>2708</v>
      </c>
      <c r="D25" s="8"/>
      <c r="E25" s="8"/>
      <c r="F25" s="9"/>
    </row>
    <row r="26" spans="1:6" ht="14.1" customHeight="1">
      <c r="A26" s="6" t="s">
        <v>28</v>
      </c>
      <c r="B26" s="8">
        <v>1822</v>
      </c>
      <c r="C26" s="8">
        <v>1889</v>
      </c>
      <c r="D26" s="8"/>
      <c r="E26" s="8"/>
      <c r="F26" s="9"/>
    </row>
    <row r="27" spans="1:6" ht="14.1" customHeight="1">
      <c r="A27" s="6" t="s">
        <v>29</v>
      </c>
      <c r="B27" s="8">
        <v>8042</v>
      </c>
      <c r="C27" s="8">
        <v>8444</v>
      </c>
      <c r="D27" s="8"/>
      <c r="E27" s="8"/>
      <c r="F27" s="9"/>
    </row>
    <row r="28" spans="1:6" ht="14.1" customHeight="1">
      <c r="A28" s="6" t="s">
        <v>30</v>
      </c>
      <c r="B28" s="8">
        <v>2754</v>
      </c>
      <c r="C28" s="8">
        <v>3039</v>
      </c>
      <c r="D28" s="8"/>
      <c r="E28" s="8"/>
      <c r="F28" s="9"/>
    </row>
    <row r="29" spans="1:6" ht="14.1" customHeight="1">
      <c r="A29" s="6" t="s">
        <v>31</v>
      </c>
      <c r="B29" s="8">
        <v>642</v>
      </c>
      <c r="C29" s="8">
        <v>662</v>
      </c>
      <c r="D29" s="8"/>
      <c r="E29" s="8"/>
      <c r="F29" s="9"/>
    </row>
    <row r="30" spans="1:6" ht="14.1" customHeight="1">
      <c r="A30" s="6" t="s">
        <v>32</v>
      </c>
      <c r="B30" s="8">
        <v>980</v>
      </c>
      <c r="C30" s="8">
        <v>1060</v>
      </c>
      <c r="D30" s="8"/>
      <c r="E30" s="8"/>
      <c r="F30" s="9"/>
    </row>
    <row r="31" spans="1:6" ht="14.1" customHeight="1">
      <c r="A31" s="6" t="s">
        <v>33</v>
      </c>
      <c r="B31" s="8">
        <v>866</v>
      </c>
      <c r="C31" s="8">
        <v>888</v>
      </c>
      <c r="D31" s="8"/>
      <c r="E31" s="8"/>
      <c r="F31" s="9"/>
    </row>
    <row r="32" spans="1:6" ht="14.1" customHeight="1">
      <c r="A32" s="6" t="s">
        <v>34</v>
      </c>
      <c r="B32" s="8">
        <v>0</v>
      </c>
      <c r="C32" s="8">
        <v>0</v>
      </c>
      <c r="D32" s="8"/>
      <c r="E32" s="8"/>
      <c r="F32" s="9"/>
    </row>
    <row r="33" spans="1:13" ht="14.1" customHeight="1">
      <c r="A33" s="6" t="s">
        <v>35</v>
      </c>
      <c r="B33" s="8">
        <v>3456</v>
      </c>
      <c r="C33" s="8">
        <v>3384</v>
      </c>
      <c r="D33" s="8"/>
      <c r="E33" s="8"/>
      <c r="F33" s="9"/>
    </row>
    <row r="34" spans="1:13" ht="24.95" customHeight="1">
      <c r="A34" s="13" t="s">
        <v>59</v>
      </c>
      <c r="B34" s="106">
        <f>SUM(B5:B7,B10:B21)</f>
        <v>78011</v>
      </c>
      <c r="C34" s="106">
        <f t="shared" ref="C34:E34" si="0">SUM(C5:C7,C10:C21)</f>
        <v>88194</v>
      </c>
      <c r="D34" s="106">
        <f t="shared" si="0"/>
        <v>0</v>
      </c>
      <c r="E34" s="106">
        <f t="shared" si="0"/>
        <v>0</v>
      </c>
    </row>
    <row r="35" spans="1:13" ht="14.1" customHeight="1">
      <c r="A35" s="6" t="s">
        <v>37</v>
      </c>
      <c r="B35" s="107">
        <f>SUM(B8,B22:B25,B32)</f>
        <v>17991</v>
      </c>
      <c r="C35" s="107">
        <f t="shared" ref="C35:E35" si="1">SUM(C8,C22:C25,C32)</f>
        <v>19637</v>
      </c>
      <c r="D35" s="107">
        <f t="shared" si="1"/>
        <v>0</v>
      </c>
      <c r="E35" s="107">
        <f t="shared" si="1"/>
        <v>0</v>
      </c>
    </row>
    <row r="36" spans="1:13" ht="14.1" customHeight="1">
      <c r="A36" s="6" t="s">
        <v>38</v>
      </c>
      <c r="B36" s="107">
        <f>SUM(B9,B26:B31,B33)</f>
        <v>27848</v>
      </c>
      <c r="C36" s="107">
        <f t="shared" ref="C36:E36" si="2">SUM(C9,C26:C31,C33)</f>
        <v>29799</v>
      </c>
      <c r="D36" s="107">
        <f t="shared" si="2"/>
        <v>0</v>
      </c>
      <c r="E36" s="107">
        <f t="shared" si="2"/>
        <v>0</v>
      </c>
    </row>
    <row r="37" spans="1:13" ht="24.95" customHeight="1">
      <c r="A37" s="16" t="s">
        <v>60</v>
      </c>
      <c r="B37" s="108">
        <f>SUM(B34:B36)</f>
        <v>123850</v>
      </c>
      <c r="C37" s="108">
        <f t="shared" ref="C37:E37" si="3">SUM(C34:C36)</f>
        <v>137630</v>
      </c>
      <c r="D37" s="108">
        <f t="shared" si="3"/>
        <v>0</v>
      </c>
      <c r="E37" s="108">
        <f t="shared" si="3"/>
        <v>0</v>
      </c>
    </row>
    <row r="38" spans="1:13" ht="12" customHeight="1">
      <c r="A38" s="18"/>
    </row>
    <row r="39" spans="1:13" ht="12" customHeight="1">
      <c r="A39" s="2" t="s">
        <v>77</v>
      </c>
    </row>
    <row r="41" spans="1:13" ht="12" customHeight="1">
      <c r="M41" s="19"/>
    </row>
    <row r="42" spans="1:13" ht="12" customHeight="1">
      <c r="M42" s="19"/>
    </row>
    <row r="43" spans="1:13" ht="12" customHeight="1">
      <c r="M43" s="19"/>
    </row>
    <row r="44" spans="1:13" ht="12" customHeight="1">
      <c r="M44" s="19"/>
    </row>
    <row r="45" spans="1:13" ht="12" customHeight="1">
      <c r="M45" s="19"/>
    </row>
    <row r="46" spans="1:13" ht="12" customHeight="1">
      <c r="M46" s="19"/>
    </row>
    <row r="47" spans="1:13" ht="12" customHeight="1">
      <c r="M47" s="19"/>
    </row>
    <row r="48" spans="1:13" ht="12" customHeight="1">
      <c r="M48" s="19"/>
    </row>
  </sheetData>
  <sheetProtection algorithmName="SHA-512" hashValue="PdQC2UqeRv1OA/oTXxZSnMP+wxAJuOafHR8dvsdoW71jNC8ctZCkPpOsxsXwYM3krWQV5Wf/vmwfbmVnepYHFg==" saltValue="fUH2Zzx5oSrx17mGMKhWJQ==" spinCount="100000" sheet="1" objects="1" scenarios="1"/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979B4-4F99-4D4E-A7B5-E1A45F6BEEAF}">
  <dimension ref="A1:K45"/>
  <sheetViews>
    <sheetView zoomScale="60" zoomScaleNormal="60" workbookViewId="0">
      <selection activeCell="U21" sqref="U21"/>
    </sheetView>
  </sheetViews>
  <sheetFormatPr defaultColWidth="9.140625" defaultRowHeight="12.6" customHeight="1"/>
  <cols>
    <col min="1" max="1" width="23.42578125" style="2" customWidth="1"/>
    <col min="2" max="10" width="12.7109375" style="2" customWidth="1"/>
    <col min="11" max="16384" width="9.140625" style="2"/>
  </cols>
  <sheetData>
    <row r="1" spans="1:11" s="110" customFormat="1" ht="13.15" customHeight="1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1" s="110" customFormat="1" ht="13.15" customHeight="1">
      <c r="A2" s="111" t="s">
        <v>79</v>
      </c>
      <c r="B2" s="111"/>
      <c r="C2" s="111"/>
      <c r="D2" s="111"/>
      <c r="E2" s="111"/>
      <c r="F2" s="111"/>
      <c r="G2" s="111"/>
      <c r="H2" s="111"/>
      <c r="I2" s="111"/>
      <c r="J2" s="111"/>
    </row>
    <row r="4" spans="1:11" ht="12.6" customHeight="1">
      <c r="A4" s="21" t="s">
        <v>43</v>
      </c>
      <c r="B4" s="21" t="s">
        <v>44</v>
      </c>
      <c r="C4" s="22"/>
      <c r="D4" s="22"/>
      <c r="E4" s="21" t="s">
        <v>45</v>
      </c>
      <c r="F4" s="22"/>
      <c r="G4" s="22"/>
      <c r="H4" s="21" t="s">
        <v>46</v>
      </c>
      <c r="I4" s="22"/>
      <c r="J4" s="22"/>
    </row>
    <row r="5" spans="1:11" ht="12.6" customHeight="1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1" ht="17.100000000000001" customHeight="1">
      <c r="A6" s="23"/>
      <c r="B6" s="21" t="s">
        <v>80</v>
      </c>
      <c r="C6" s="21" t="s">
        <v>81</v>
      </c>
      <c r="D6" s="21" t="s">
        <v>50</v>
      </c>
      <c r="E6" s="21" t="s">
        <v>80</v>
      </c>
      <c r="F6" s="21" t="s">
        <v>81</v>
      </c>
      <c r="G6" s="21" t="s">
        <v>50</v>
      </c>
      <c r="H6" s="21" t="s">
        <v>80</v>
      </c>
      <c r="I6" s="21" t="s">
        <v>81</v>
      </c>
      <c r="J6" s="21" t="s">
        <v>50</v>
      </c>
    </row>
    <row r="7" spans="1:11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1" ht="17.100000000000001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1" ht="14.1" customHeight="1">
      <c r="A9" s="6" t="s">
        <v>7</v>
      </c>
      <c r="B9" s="45">
        <v>9956</v>
      </c>
      <c r="C9" s="45">
        <v>57</v>
      </c>
      <c r="D9" s="27">
        <f>SUM(B9:C9)</f>
        <v>10013</v>
      </c>
      <c r="E9" s="45">
        <v>13711</v>
      </c>
      <c r="F9" s="45">
        <v>1516</v>
      </c>
      <c r="G9" s="27">
        <f>SUM(E9:F9)</f>
        <v>15227</v>
      </c>
      <c r="H9" s="31">
        <f>SUM(B9,E9)</f>
        <v>23667</v>
      </c>
      <c r="I9" s="112">
        <f>SUM(C9,F9)</f>
        <v>1573</v>
      </c>
      <c r="J9" s="31">
        <f>SUM(H9:I9)</f>
        <v>25240</v>
      </c>
    </row>
    <row r="10" spans="1:11" ht="14.1" customHeight="1">
      <c r="A10" s="6" t="s">
        <v>8</v>
      </c>
      <c r="B10" s="45">
        <v>10962</v>
      </c>
      <c r="C10" s="45">
        <v>13</v>
      </c>
      <c r="D10" s="27">
        <f t="shared" ref="D10:D37" si="0">SUM(B10:C10)</f>
        <v>10975</v>
      </c>
      <c r="E10" s="45">
        <v>6341</v>
      </c>
      <c r="F10" s="45">
        <v>209</v>
      </c>
      <c r="G10" s="27">
        <f t="shared" ref="G10:G37" si="1">SUM(E10:F10)</f>
        <v>6550</v>
      </c>
      <c r="H10" s="31">
        <f t="shared" ref="H10:I37" si="2">SUM(B10,E10)</f>
        <v>17303</v>
      </c>
      <c r="I10" s="112">
        <f t="shared" si="2"/>
        <v>222</v>
      </c>
      <c r="J10" s="31">
        <f t="shared" ref="J10:J37" si="3">SUM(H10:I10)</f>
        <v>17525</v>
      </c>
    </row>
    <row r="11" spans="1:11" ht="14.1" customHeight="1">
      <c r="A11" s="6" t="s">
        <v>9</v>
      </c>
      <c r="B11" s="45">
        <v>7438</v>
      </c>
      <c r="C11" s="26">
        <v>0</v>
      </c>
      <c r="D11" s="27">
        <f t="shared" si="0"/>
        <v>7438</v>
      </c>
      <c r="E11" s="45">
        <v>3444</v>
      </c>
      <c r="F11" s="26">
        <v>0</v>
      </c>
      <c r="G11" s="27">
        <f t="shared" si="1"/>
        <v>3444</v>
      </c>
      <c r="H11" s="31">
        <f t="shared" si="2"/>
        <v>10882</v>
      </c>
      <c r="I11" s="112">
        <f t="shared" si="2"/>
        <v>0</v>
      </c>
      <c r="J11" s="31">
        <f t="shared" si="3"/>
        <v>10882</v>
      </c>
    </row>
    <row r="12" spans="1:11" ht="14.1" customHeight="1">
      <c r="A12" s="6" t="s">
        <v>10</v>
      </c>
      <c r="B12" s="45">
        <v>9131</v>
      </c>
      <c r="C12" s="45">
        <v>2256</v>
      </c>
      <c r="D12" s="27">
        <f t="shared" si="0"/>
        <v>11387</v>
      </c>
      <c r="E12" s="45">
        <v>420</v>
      </c>
      <c r="F12" s="26">
        <v>409</v>
      </c>
      <c r="G12" s="27">
        <f t="shared" si="1"/>
        <v>829</v>
      </c>
      <c r="H12" s="31">
        <f t="shared" si="2"/>
        <v>9551</v>
      </c>
      <c r="I12" s="112">
        <f t="shared" si="2"/>
        <v>2665</v>
      </c>
      <c r="J12" s="31">
        <f t="shared" si="3"/>
        <v>12216</v>
      </c>
      <c r="K12" s="113"/>
    </row>
    <row r="13" spans="1:11" ht="14.1" customHeight="1">
      <c r="A13" s="6" t="s">
        <v>11</v>
      </c>
      <c r="B13" s="45">
        <v>9257</v>
      </c>
      <c r="C13" s="45">
        <v>742</v>
      </c>
      <c r="D13" s="27">
        <f t="shared" si="0"/>
        <v>9999</v>
      </c>
      <c r="E13" s="45">
        <v>386</v>
      </c>
      <c r="F13" s="26">
        <v>48</v>
      </c>
      <c r="G13" s="27">
        <f t="shared" si="1"/>
        <v>434</v>
      </c>
      <c r="H13" s="31">
        <f t="shared" si="2"/>
        <v>9643</v>
      </c>
      <c r="I13" s="112">
        <f t="shared" si="2"/>
        <v>790</v>
      </c>
      <c r="J13" s="31">
        <f t="shared" si="3"/>
        <v>10433</v>
      </c>
    </row>
    <row r="14" spans="1:11" ht="14.1" customHeight="1">
      <c r="A14" s="6" t="s">
        <v>12</v>
      </c>
      <c r="B14" s="45">
        <v>4335</v>
      </c>
      <c r="C14" s="26">
        <v>103</v>
      </c>
      <c r="D14" s="27">
        <f t="shared" si="0"/>
        <v>4438</v>
      </c>
      <c r="E14" s="45">
        <v>171</v>
      </c>
      <c r="F14" s="26">
        <v>17</v>
      </c>
      <c r="G14" s="27">
        <f t="shared" si="1"/>
        <v>188</v>
      </c>
      <c r="H14" s="31">
        <f t="shared" si="2"/>
        <v>4506</v>
      </c>
      <c r="I14" s="112">
        <f t="shared" si="2"/>
        <v>120</v>
      </c>
      <c r="J14" s="31">
        <f t="shared" si="3"/>
        <v>4626</v>
      </c>
    </row>
    <row r="15" spans="1:11" ht="14.1" customHeight="1">
      <c r="A15" s="6" t="s">
        <v>13</v>
      </c>
      <c r="B15" s="45">
        <v>4870</v>
      </c>
      <c r="C15" s="26">
        <v>2823</v>
      </c>
      <c r="D15" s="27">
        <f t="shared" si="0"/>
        <v>7693</v>
      </c>
      <c r="E15" s="45">
        <v>182</v>
      </c>
      <c r="F15" s="26">
        <v>120</v>
      </c>
      <c r="G15" s="27">
        <f t="shared" si="1"/>
        <v>302</v>
      </c>
      <c r="H15" s="31">
        <f t="shared" si="2"/>
        <v>5052</v>
      </c>
      <c r="I15" s="112">
        <f t="shared" si="2"/>
        <v>2943</v>
      </c>
      <c r="J15" s="31">
        <f t="shared" si="3"/>
        <v>7995</v>
      </c>
    </row>
    <row r="16" spans="1:11" ht="14.1" customHeight="1">
      <c r="A16" s="6" t="s">
        <v>14</v>
      </c>
      <c r="B16" s="45">
        <v>4072</v>
      </c>
      <c r="C16" s="45">
        <v>546</v>
      </c>
      <c r="D16" s="27">
        <f t="shared" si="0"/>
        <v>4618</v>
      </c>
      <c r="E16" s="45">
        <v>0</v>
      </c>
      <c r="F16" s="26">
        <v>2</v>
      </c>
      <c r="G16" s="27">
        <f t="shared" si="1"/>
        <v>2</v>
      </c>
      <c r="H16" s="31">
        <f t="shared" si="2"/>
        <v>4072</v>
      </c>
      <c r="I16" s="112">
        <f t="shared" si="2"/>
        <v>548</v>
      </c>
      <c r="J16" s="31">
        <f t="shared" si="3"/>
        <v>4620</v>
      </c>
    </row>
    <row r="17" spans="1:10" ht="14.1" customHeight="1">
      <c r="A17" s="6" t="s">
        <v>15</v>
      </c>
      <c r="B17" s="114">
        <v>234</v>
      </c>
      <c r="C17" s="26">
        <v>115</v>
      </c>
      <c r="D17" s="27">
        <f t="shared" si="0"/>
        <v>349</v>
      </c>
      <c r="E17" s="45">
        <v>284</v>
      </c>
      <c r="F17" s="26">
        <v>5</v>
      </c>
      <c r="G17" s="27">
        <f t="shared" si="1"/>
        <v>289</v>
      </c>
      <c r="H17" s="31">
        <f t="shared" si="2"/>
        <v>518</v>
      </c>
      <c r="I17" s="112">
        <f t="shared" si="2"/>
        <v>120</v>
      </c>
      <c r="J17" s="31">
        <f t="shared" si="3"/>
        <v>638</v>
      </c>
    </row>
    <row r="18" spans="1:10" ht="14.1" customHeight="1">
      <c r="A18" s="6" t="s">
        <v>16</v>
      </c>
      <c r="B18" s="45">
        <v>2310</v>
      </c>
      <c r="C18" s="26">
        <v>38</v>
      </c>
      <c r="D18" s="27">
        <f t="shared" si="0"/>
        <v>2348</v>
      </c>
      <c r="E18" s="26">
        <v>0</v>
      </c>
      <c r="F18" s="26">
        <v>0</v>
      </c>
      <c r="G18" s="27">
        <f t="shared" si="1"/>
        <v>0</v>
      </c>
      <c r="H18" s="31">
        <f t="shared" si="2"/>
        <v>2310</v>
      </c>
      <c r="I18" s="112">
        <f t="shared" si="2"/>
        <v>38</v>
      </c>
      <c r="J18" s="31">
        <f t="shared" si="3"/>
        <v>2348</v>
      </c>
    </row>
    <row r="19" spans="1:10" ht="14.1" customHeight="1">
      <c r="A19" s="6" t="s">
        <v>17</v>
      </c>
      <c r="B19" s="45">
        <v>1946</v>
      </c>
      <c r="C19" s="26">
        <v>0</v>
      </c>
      <c r="D19" s="27">
        <f t="shared" si="0"/>
        <v>1946</v>
      </c>
      <c r="E19" s="26">
        <v>0</v>
      </c>
      <c r="F19" s="26">
        <v>0</v>
      </c>
      <c r="G19" s="27">
        <f t="shared" si="1"/>
        <v>0</v>
      </c>
      <c r="H19" s="31">
        <f t="shared" si="2"/>
        <v>1946</v>
      </c>
      <c r="I19" s="112">
        <f t="shared" si="2"/>
        <v>0</v>
      </c>
      <c r="J19" s="31">
        <f t="shared" si="3"/>
        <v>1946</v>
      </c>
    </row>
    <row r="20" spans="1:10" ht="14.1" customHeight="1">
      <c r="A20" s="10" t="s">
        <v>18</v>
      </c>
      <c r="B20" s="26">
        <v>0</v>
      </c>
      <c r="C20" s="26">
        <v>0</v>
      </c>
      <c r="D20" s="27">
        <f t="shared" si="0"/>
        <v>0</v>
      </c>
      <c r="E20" s="45">
        <v>0</v>
      </c>
      <c r="F20" s="26">
        <v>0</v>
      </c>
      <c r="G20" s="27">
        <f t="shared" si="1"/>
        <v>0</v>
      </c>
      <c r="H20" s="31">
        <f t="shared" si="2"/>
        <v>0</v>
      </c>
      <c r="I20" s="112">
        <f t="shared" si="2"/>
        <v>0</v>
      </c>
      <c r="J20" s="31">
        <f t="shared" si="3"/>
        <v>0</v>
      </c>
    </row>
    <row r="21" spans="1:10" ht="14.1" customHeight="1">
      <c r="A21" s="10" t="s">
        <v>19</v>
      </c>
      <c r="B21" s="26">
        <v>10204</v>
      </c>
      <c r="C21" s="26">
        <v>323</v>
      </c>
      <c r="D21" s="27">
        <f t="shared" si="0"/>
        <v>10527</v>
      </c>
      <c r="E21" s="45">
        <v>806</v>
      </c>
      <c r="F21" s="26">
        <v>498</v>
      </c>
      <c r="G21" s="27">
        <f t="shared" si="1"/>
        <v>1304</v>
      </c>
      <c r="H21" s="31">
        <f t="shared" si="2"/>
        <v>11010</v>
      </c>
      <c r="I21" s="112">
        <f t="shared" si="2"/>
        <v>821</v>
      </c>
      <c r="J21" s="31">
        <f t="shared" si="3"/>
        <v>11831</v>
      </c>
    </row>
    <row r="22" spans="1:10" ht="14.1" customHeight="1">
      <c r="A22" s="10" t="s">
        <v>20</v>
      </c>
      <c r="B22" s="45">
        <v>258</v>
      </c>
      <c r="C22" s="26">
        <v>10</v>
      </c>
      <c r="D22" s="27">
        <f t="shared" si="0"/>
        <v>268</v>
      </c>
      <c r="E22" s="45">
        <v>0</v>
      </c>
      <c r="F22" s="26">
        <v>0</v>
      </c>
      <c r="G22" s="27">
        <f t="shared" si="1"/>
        <v>0</v>
      </c>
      <c r="H22" s="31">
        <f t="shared" si="2"/>
        <v>258</v>
      </c>
      <c r="I22" s="112">
        <f t="shared" si="2"/>
        <v>10</v>
      </c>
      <c r="J22" s="31">
        <f t="shared" si="3"/>
        <v>268</v>
      </c>
    </row>
    <row r="23" spans="1:10" ht="14.1" customHeight="1">
      <c r="A23" s="6" t="s">
        <v>21</v>
      </c>
      <c r="B23" s="45">
        <v>70</v>
      </c>
      <c r="C23" s="26">
        <v>9</v>
      </c>
      <c r="D23" s="27">
        <f t="shared" si="0"/>
        <v>79</v>
      </c>
      <c r="E23" s="45">
        <v>0</v>
      </c>
      <c r="F23" s="26">
        <v>0</v>
      </c>
      <c r="G23" s="27">
        <f t="shared" si="1"/>
        <v>0</v>
      </c>
      <c r="H23" s="31">
        <f t="shared" si="2"/>
        <v>70</v>
      </c>
      <c r="I23" s="112">
        <f t="shared" si="2"/>
        <v>9</v>
      </c>
      <c r="J23" s="31">
        <f t="shared" si="3"/>
        <v>79</v>
      </c>
    </row>
    <row r="24" spans="1:10" ht="14.1" customHeight="1">
      <c r="A24" s="6" t="s">
        <v>22</v>
      </c>
      <c r="B24" s="45">
        <v>16</v>
      </c>
      <c r="C24" s="26">
        <v>0</v>
      </c>
      <c r="D24" s="27">
        <f t="shared" si="0"/>
        <v>16</v>
      </c>
      <c r="E24" s="26">
        <v>0</v>
      </c>
      <c r="F24" s="26">
        <v>0</v>
      </c>
      <c r="G24" s="27">
        <f t="shared" si="1"/>
        <v>0</v>
      </c>
      <c r="H24" s="31">
        <f t="shared" si="2"/>
        <v>16</v>
      </c>
      <c r="I24" s="112">
        <f t="shared" si="2"/>
        <v>0</v>
      </c>
      <c r="J24" s="31">
        <f t="shared" si="3"/>
        <v>16</v>
      </c>
    </row>
    <row r="25" spans="1:10" ht="14.1" customHeight="1">
      <c r="A25" s="6" t="s">
        <v>23</v>
      </c>
      <c r="B25" s="45">
        <v>180</v>
      </c>
      <c r="C25" s="26">
        <v>0</v>
      </c>
      <c r="D25" s="27">
        <f t="shared" si="0"/>
        <v>180</v>
      </c>
      <c r="E25" s="26">
        <v>0</v>
      </c>
      <c r="F25" s="26">
        <v>0</v>
      </c>
      <c r="G25" s="27">
        <f t="shared" si="1"/>
        <v>0</v>
      </c>
      <c r="H25" s="31">
        <f t="shared" si="2"/>
        <v>180</v>
      </c>
      <c r="I25" s="112">
        <f t="shared" si="2"/>
        <v>0</v>
      </c>
      <c r="J25" s="31">
        <f t="shared" si="3"/>
        <v>180</v>
      </c>
    </row>
    <row r="26" spans="1:10" ht="14.1" customHeight="1">
      <c r="A26" s="6" t="s">
        <v>24</v>
      </c>
      <c r="B26" s="45">
        <v>1916</v>
      </c>
      <c r="C26" s="45">
        <v>208</v>
      </c>
      <c r="D26" s="27">
        <f t="shared" si="0"/>
        <v>2124</v>
      </c>
      <c r="E26" s="45">
        <v>19</v>
      </c>
      <c r="F26" s="26">
        <v>0</v>
      </c>
      <c r="G26" s="27">
        <f t="shared" si="1"/>
        <v>19</v>
      </c>
      <c r="H26" s="31">
        <f t="shared" si="2"/>
        <v>1935</v>
      </c>
      <c r="I26" s="112">
        <f t="shared" si="2"/>
        <v>208</v>
      </c>
      <c r="J26" s="31">
        <f t="shared" si="3"/>
        <v>2143</v>
      </c>
    </row>
    <row r="27" spans="1:10" ht="14.1" customHeight="1">
      <c r="A27" s="6" t="s">
        <v>25</v>
      </c>
      <c r="B27" s="45">
        <v>826</v>
      </c>
      <c r="C27" s="26">
        <v>14</v>
      </c>
      <c r="D27" s="27">
        <f t="shared" si="0"/>
        <v>840</v>
      </c>
      <c r="E27" s="26">
        <v>0</v>
      </c>
      <c r="F27" s="26">
        <v>0</v>
      </c>
      <c r="G27" s="27">
        <f t="shared" si="1"/>
        <v>0</v>
      </c>
      <c r="H27" s="31">
        <f t="shared" si="2"/>
        <v>826</v>
      </c>
      <c r="I27" s="112">
        <f t="shared" si="2"/>
        <v>14</v>
      </c>
      <c r="J27" s="31">
        <f t="shared" si="3"/>
        <v>840</v>
      </c>
    </row>
    <row r="28" spans="1:10" ht="14.1" customHeight="1">
      <c r="A28" s="6" t="s">
        <v>26</v>
      </c>
      <c r="B28" s="45">
        <v>1686</v>
      </c>
      <c r="C28" s="45">
        <v>44</v>
      </c>
      <c r="D28" s="27">
        <f t="shared" si="0"/>
        <v>1730</v>
      </c>
      <c r="E28" s="26">
        <v>0</v>
      </c>
      <c r="F28" s="45">
        <v>0</v>
      </c>
      <c r="G28" s="27">
        <f t="shared" si="1"/>
        <v>0</v>
      </c>
      <c r="H28" s="31">
        <f t="shared" si="2"/>
        <v>1686</v>
      </c>
      <c r="I28" s="112">
        <f t="shared" si="2"/>
        <v>44</v>
      </c>
      <c r="J28" s="31">
        <f t="shared" si="3"/>
        <v>1730</v>
      </c>
    </row>
    <row r="29" spans="1:10" ht="14.1" customHeight="1">
      <c r="A29" s="6" t="s">
        <v>27</v>
      </c>
      <c r="B29" s="45">
        <v>2662</v>
      </c>
      <c r="C29" s="26">
        <v>46</v>
      </c>
      <c r="D29" s="27">
        <f t="shared" si="0"/>
        <v>2708</v>
      </c>
      <c r="E29" s="45">
        <v>0</v>
      </c>
      <c r="F29" s="26">
        <v>0</v>
      </c>
      <c r="G29" s="27">
        <f t="shared" si="1"/>
        <v>0</v>
      </c>
      <c r="H29" s="31">
        <f t="shared" si="2"/>
        <v>2662</v>
      </c>
      <c r="I29" s="112">
        <f t="shared" si="2"/>
        <v>46</v>
      </c>
      <c r="J29" s="31">
        <f t="shared" si="3"/>
        <v>2708</v>
      </c>
    </row>
    <row r="30" spans="1:10" ht="14.1" customHeight="1">
      <c r="A30" s="6" t="s">
        <v>28</v>
      </c>
      <c r="B30" s="45">
        <v>1678</v>
      </c>
      <c r="C30" s="45">
        <v>210</v>
      </c>
      <c r="D30" s="27">
        <f t="shared" si="0"/>
        <v>1888</v>
      </c>
      <c r="E30" s="26">
        <v>0</v>
      </c>
      <c r="F30" s="45">
        <v>1</v>
      </c>
      <c r="G30" s="27">
        <f t="shared" si="1"/>
        <v>1</v>
      </c>
      <c r="H30" s="31">
        <f t="shared" si="2"/>
        <v>1678</v>
      </c>
      <c r="I30" s="112">
        <f t="shared" si="2"/>
        <v>211</v>
      </c>
      <c r="J30" s="31">
        <f t="shared" si="3"/>
        <v>1889</v>
      </c>
    </row>
    <row r="31" spans="1:10" ht="14.1" customHeight="1">
      <c r="A31" s="6" t="s">
        <v>29</v>
      </c>
      <c r="B31" s="45">
        <v>7061</v>
      </c>
      <c r="C31" s="45">
        <v>1260</v>
      </c>
      <c r="D31" s="27">
        <f t="shared" si="0"/>
        <v>8321</v>
      </c>
      <c r="E31" s="45">
        <v>123</v>
      </c>
      <c r="F31" s="26">
        <v>0</v>
      </c>
      <c r="G31" s="27">
        <f t="shared" si="1"/>
        <v>123</v>
      </c>
      <c r="H31" s="31">
        <f t="shared" si="2"/>
        <v>7184</v>
      </c>
      <c r="I31" s="112">
        <f t="shared" si="2"/>
        <v>1260</v>
      </c>
      <c r="J31" s="31">
        <f t="shared" si="3"/>
        <v>8444</v>
      </c>
    </row>
    <row r="32" spans="1:10" ht="14.1" customHeight="1">
      <c r="A32" s="6" t="s">
        <v>30</v>
      </c>
      <c r="B32" s="45">
        <v>3039</v>
      </c>
      <c r="C32" s="26">
        <v>0</v>
      </c>
      <c r="D32" s="27">
        <f t="shared" si="0"/>
        <v>3039</v>
      </c>
      <c r="E32" s="26">
        <v>0</v>
      </c>
      <c r="F32" s="26">
        <v>0</v>
      </c>
      <c r="G32" s="27">
        <f t="shared" si="1"/>
        <v>0</v>
      </c>
      <c r="H32" s="31">
        <f t="shared" si="2"/>
        <v>3039</v>
      </c>
      <c r="I32" s="112">
        <f t="shared" si="2"/>
        <v>0</v>
      </c>
      <c r="J32" s="31">
        <f t="shared" si="3"/>
        <v>3039</v>
      </c>
    </row>
    <row r="33" spans="1:10" ht="14.1" customHeight="1">
      <c r="A33" s="6" t="s">
        <v>31</v>
      </c>
      <c r="B33" s="45">
        <v>638</v>
      </c>
      <c r="C33" s="26">
        <v>24</v>
      </c>
      <c r="D33" s="27">
        <f t="shared" si="0"/>
        <v>662</v>
      </c>
      <c r="E33" s="26">
        <v>0</v>
      </c>
      <c r="F33" s="26">
        <v>0</v>
      </c>
      <c r="G33" s="27">
        <f t="shared" si="1"/>
        <v>0</v>
      </c>
      <c r="H33" s="31">
        <f t="shared" si="2"/>
        <v>638</v>
      </c>
      <c r="I33" s="112">
        <f t="shared" si="2"/>
        <v>24</v>
      </c>
      <c r="J33" s="31">
        <f t="shared" si="3"/>
        <v>662</v>
      </c>
    </row>
    <row r="34" spans="1:10" ht="14.1" customHeight="1">
      <c r="A34" s="6" t="s">
        <v>32</v>
      </c>
      <c r="B34" s="45">
        <v>996</v>
      </c>
      <c r="C34" s="26">
        <v>64</v>
      </c>
      <c r="D34" s="27">
        <f t="shared" si="0"/>
        <v>1060</v>
      </c>
      <c r="E34" s="26">
        <v>0</v>
      </c>
      <c r="F34" s="26">
        <v>0</v>
      </c>
      <c r="G34" s="27">
        <f t="shared" si="1"/>
        <v>0</v>
      </c>
      <c r="H34" s="31">
        <f t="shared" si="2"/>
        <v>996</v>
      </c>
      <c r="I34" s="112">
        <f t="shared" si="2"/>
        <v>64</v>
      </c>
      <c r="J34" s="31">
        <f t="shared" si="3"/>
        <v>1060</v>
      </c>
    </row>
    <row r="35" spans="1:10" ht="14.1" customHeight="1">
      <c r="A35" s="6" t="s">
        <v>33</v>
      </c>
      <c r="B35" s="45">
        <v>832</v>
      </c>
      <c r="C35" s="26">
        <v>56</v>
      </c>
      <c r="D35" s="27">
        <f t="shared" si="0"/>
        <v>888</v>
      </c>
      <c r="E35" s="26">
        <v>0</v>
      </c>
      <c r="F35" s="26">
        <v>0</v>
      </c>
      <c r="G35" s="27">
        <f t="shared" si="1"/>
        <v>0</v>
      </c>
      <c r="H35" s="31">
        <f t="shared" si="2"/>
        <v>832</v>
      </c>
      <c r="I35" s="112">
        <f t="shared" si="2"/>
        <v>56</v>
      </c>
      <c r="J35" s="31">
        <f t="shared" si="3"/>
        <v>888</v>
      </c>
    </row>
    <row r="36" spans="1:10" ht="14.1" customHeight="1">
      <c r="A36" s="6" t="s">
        <v>34</v>
      </c>
      <c r="B36" s="45">
        <v>0</v>
      </c>
      <c r="C36" s="26">
        <v>0</v>
      </c>
      <c r="D36" s="27">
        <f t="shared" si="0"/>
        <v>0</v>
      </c>
      <c r="E36" s="26">
        <v>0</v>
      </c>
      <c r="F36" s="26">
        <v>0</v>
      </c>
      <c r="G36" s="27">
        <f t="shared" si="1"/>
        <v>0</v>
      </c>
      <c r="H36" s="31">
        <f t="shared" si="2"/>
        <v>0</v>
      </c>
      <c r="I36" s="112">
        <f t="shared" si="2"/>
        <v>0</v>
      </c>
      <c r="J36" s="31">
        <f t="shared" si="3"/>
        <v>0</v>
      </c>
    </row>
    <row r="37" spans="1:10" ht="14.1" customHeight="1">
      <c r="A37" s="6" t="s">
        <v>35</v>
      </c>
      <c r="B37" s="45">
        <v>3294</v>
      </c>
      <c r="C37" s="26">
        <v>90</v>
      </c>
      <c r="D37" s="27">
        <f t="shared" si="0"/>
        <v>3384</v>
      </c>
      <c r="E37" s="26">
        <v>0</v>
      </c>
      <c r="F37" s="26">
        <v>0</v>
      </c>
      <c r="G37" s="27">
        <f t="shared" si="1"/>
        <v>0</v>
      </c>
      <c r="H37" s="31">
        <f t="shared" si="2"/>
        <v>3294</v>
      </c>
      <c r="I37" s="112">
        <f t="shared" si="2"/>
        <v>90</v>
      </c>
      <c r="J37" s="31">
        <f t="shared" si="3"/>
        <v>3384</v>
      </c>
    </row>
    <row r="38" spans="1:10" ht="13.5" customHeight="1">
      <c r="A38" s="115" t="s">
        <v>54</v>
      </c>
      <c r="B38" s="116">
        <f>SUM(B9:B11,B14:B25)</f>
        <v>56851</v>
      </c>
      <c r="C38" s="116">
        <f t="shared" ref="C38:J38" si="4">SUM(C9:C11,C14:C25)</f>
        <v>4037</v>
      </c>
      <c r="D38" s="116">
        <f t="shared" si="4"/>
        <v>60888</v>
      </c>
      <c r="E38" s="116">
        <f t="shared" si="4"/>
        <v>24939</v>
      </c>
      <c r="F38" s="116">
        <f t="shared" si="4"/>
        <v>2367</v>
      </c>
      <c r="G38" s="116">
        <f t="shared" si="4"/>
        <v>27306</v>
      </c>
      <c r="H38" s="116">
        <f t="shared" si="4"/>
        <v>81790</v>
      </c>
      <c r="I38" s="116">
        <f t="shared" si="4"/>
        <v>6404</v>
      </c>
      <c r="J38" s="116">
        <f t="shared" si="4"/>
        <v>88194</v>
      </c>
    </row>
    <row r="39" spans="1:10" ht="13.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4.1" customHeight="1">
      <c r="A40" s="6" t="s">
        <v>37</v>
      </c>
      <c r="B40" s="31">
        <f>SUM(B12,B26:B29,B36)</f>
        <v>16221</v>
      </c>
      <c r="C40" s="31">
        <f t="shared" ref="C40:J40" si="5">SUM(C12,C26:C29,C36)</f>
        <v>2568</v>
      </c>
      <c r="D40" s="31">
        <f t="shared" si="5"/>
        <v>18789</v>
      </c>
      <c r="E40" s="31">
        <f t="shared" si="5"/>
        <v>439</v>
      </c>
      <c r="F40" s="31">
        <f t="shared" si="5"/>
        <v>409</v>
      </c>
      <c r="G40" s="31">
        <f t="shared" si="5"/>
        <v>848</v>
      </c>
      <c r="H40" s="31">
        <f t="shared" si="5"/>
        <v>16660</v>
      </c>
      <c r="I40" s="31">
        <f t="shared" si="5"/>
        <v>2977</v>
      </c>
      <c r="J40" s="31">
        <f t="shared" si="5"/>
        <v>19637</v>
      </c>
    </row>
    <row r="41" spans="1:10" ht="14.1" customHeight="1">
      <c r="A41" s="6" t="s">
        <v>38</v>
      </c>
      <c r="B41" s="28">
        <f>SUM(B13,B30:B35,B37)</f>
        <v>26795</v>
      </c>
      <c r="C41" s="28">
        <f t="shared" ref="C41:J41" si="6">SUM(C13,C30:C35,C37)</f>
        <v>2446</v>
      </c>
      <c r="D41" s="28">
        <f t="shared" si="6"/>
        <v>29241</v>
      </c>
      <c r="E41" s="28">
        <f t="shared" si="6"/>
        <v>509</v>
      </c>
      <c r="F41" s="28">
        <f t="shared" si="6"/>
        <v>49</v>
      </c>
      <c r="G41" s="28">
        <f t="shared" si="6"/>
        <v>558</v>
      </c>
      <c r="H41" s="28">
        <f t="shared" si="6"/>
        <v>27304</v>
      </c>
      <c r="I41" s="28">
        <f t="shared" si="6"/>
        <v>2495</v>
      </c>
      <c r="J41" s="28">
        <f t="shared" si="6"/>
        <v>29799</v>
      </c>
    </row>
    <row r="42" spans="1:10" ht="13.5" customHeight="1">
      <c r="A42" s="115" t="s">
        <v>55</v>
      </c>
      <c r="B42" s="119">
        <f t="shared" ref="B42" si="7">SUM(B38:B41)</f>
        <v>99867</v>
      </c>
      <c r="C42" s="119">
        <f t="shared" ref="C42:J42" si="8">SUM(C38:C41)</f>
        <v>9051</v>
      </c>
      <c r="D42" s="119">
        <f t="shared" si="8"/>
        <v>108918</v>
      </c>
      <c r="E42" s="119">
        <f t="shared" si="8"/>
        <v>25887</v>
      </c>
      <c r="F42" s="119">
        <f t="shared" si="8"/>
        <v>2825</v>
      </c>
      <c r="G42" s="119">
        <f t="shared" si="8"/>
        <v>28712</v>
      </c>
      <c r="H42" s="119">
        <f t="shared" si="8"/>
        <v>125754</v>
      </c>
      <c r="I42" s="119">
        <f t="shared" si="8"/>
        <v>11876</v>
      </c>
      <c r="J42" s="119">
        <f t="shared" si="8"/>
        <v>137630</v>
      </c>
    </row>
    <row r="43" spans="1:10" ht="13.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" customHeight="1">
      <c r="A44" s="18"/>
    </row>
    <row r="45" spans="1:10" ht="12.6" customHeight="1">
      <c r="A45" s="2" t="s">
        <v>77</v>
      </c>
    </row>
  </sheetData>
  <sheetProtection algorithmName="SHA-512" hashValue="Uo24cjQW858Rv6tShqQRBt3ay3ugS4qRW6q2r1SIXFCiqUjH1e8D87Iu8G5RnVSIb0Nfp46twZBMvKENVOfEVQ==" saltValue="0eLo9LhUmH0UvZUCGNpZhA==" spinCount="100000" sheet="1" objects="1" scenarios="1"/>
  <mergeCells count="35">
    <mergeCell ref="F42:F43"/>
    <mergeCell ref="G42:G43"/>
    <mergeCell ref="H42:H43"/>
    <mergeCell ref="I42:I43"/>
    <mergeCell ref="J42:J43"/>
    <mergeCell ref="F38:F39"/>
    <mergeCell ref="G38:G39"/>
    <mergeCell ref="H38:H39"/>
    <mergeCell ref="I38:I39"/>
    <mergeCell ref="J38:J39"/>
    <mergeCell ref="A42:A43"/>
    <mergeCell ref="B42:B43"/>
    <mergeCell ref="C42:C43"/>
    <mergeCell ref="D42:D43"/>
    <mergeCell ref="E42:E43"/>
    <mergeCell ref="F6:F8"/>
    <mergeCell ref="G6:G8"/>
    <mergeCell ref="H6:H8"/>
    <mergeCell ref="I6:I8"/>
    <mergeCell ref="J6:J8"/>
    <mergeCell ref="A38:A39"/>
    <mergeCell ref="B38:B39"/>
    <mergeCell ref="C38:C39"/>
    <mergeCell ref="D38:D39"/>
    <mergeCell ref="E38:E39"/>
    <mergeCell ref="A1:J1"/>
    <mergeCell ref="A2:J2"/>
    <mergeCell ref="A4:A8"/>
    <mergeCell ref="B4:D5"/>
    <mergeCell ref="E4:G5"/>
    <mergeCell ref="H4:J5"/>
    <mergeCell ref="B6:B8"/>
    <mergeCell ref="C6:C8"/>
    <mergeCell ref="D6:D8"/>
    <mergeCell ref="E6:E8"/>
  </mergeCells>
  <pageMargins left="0.74803149606299213" right="0.74803149606299213" top="0.59055118110236227" bottom="0.39370078740157483" header="0.11811023622047245" footer="0.31496062992125984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29A3221B04B46960B18DC99A501E1" ma:contentTypeVersion="3" ma:contentTypeDescription="Create a new document." ma:contentTypeScope="" ma:versionID="ad894b78ccdbadce1d766a28e900a4b1">
  <xsd:schema xmlns:xsd="http://www.w3.org/2001/XMLSchema" xmlns:xs="http://www.w3.org/2001/XMLSchema" xmlns:p="http://schemas.microsoft.com/office/2006/metadata/properties" xmlns:ns2="dd97a38f-4c2e-418f-b713-dbde12f81c0f" targetNamespace="http://schemas.microsoft.com/office/2006/metadata/properties" ma:root="true" ma:fieldsID="37bce987937b27f789c71ec104dd7fcd" ns2:_="">
    <xsd:import namespace="dd97a38f-4c2e-418f-b713-dbde12f81c0f"/>
    <xsd:element name="properties">
      <xsd:complexType>
        <xsd:sequence>
          <xsd:element name="documentManagement">
            <xsd:complexType>
              <xsd:all>
                <xsd:element ref="ns2:Tahun_x002f_Year"/>
                <xsd:element ref="ns2:Data_x0020_Sukuan_x002f_Quartery_x0020_Statist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7a38f-4c2e-418f-b713-dbde12f81c0f" elementFormDefault="qualified">
    <xsd:import namespace="http://schemas.microsoft.com/office/2006/documentManagement/types"/>
    <xsd:import namespace="http://schemas.microsoft.com/office/infopath/2007/PartnerControls"/>
    <xsd:element name="Tahun_x002f_Year" ma:index="4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_x002f_Quartery_x0020_Statistic" ma:index="5" ma:displayName="Data Sukuan/Quarterly Statistic" ma:format="Dropdown" ma:internalName="Data_x0020_Sukuan_x002f_Quartery_x0020_Statistic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dd97a38f-4c2e-418f-b713-dbde12f81c0f">2022</Tahun_x002f_Year>
    <Data_x0020_Sukuan_x002f_Quartery_x0020_Statistic xmlns="dd97a38f-4c2e-418f-b713-dbde12f81c0f">Suku/Quarter I &amp; II</Data_x0020_Sukuan_x002f_Quartery_x0020_Statistic>
  </documentManagement>
</p:properties>
</file>

<file path=customXml/itemProps1.xml><?xml version="1.0" encoding="utf-8"?>
<ds:datastoreItem xmlns:ds="http://schemas.openxmlformats.org/officeDocument/2006/customXml" ds:itemID="{B3A4FD40-2FEC-4A70-A7F0-74E43B33094D}"/>
</file>

<file path=customXml/itemProps2.xml><?xml version="1.0" encoding="utf-8"?>
<ds:datastoreItem xmlns:ds="http://schemas.openxmlformats.org/officeDocument/2006/customXml" ds:itemID="{B17A8112-799C-4FBF-9D23-D3C5AF5F12F0}"/>
</file>

<file path=customXml/itemProps3.xml><?xml version="1.0" encoding="utf-8"?>
<ds:datastoreItem xmlns:ds="http://schemas.openxmlformats.org/officeDocument/2006/customXml" ds:itemID="{E127321C-C558-4D44-B4FE-1C3A9931EE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J4.4 Q2</vt:lpstr>
      <vt:lpstr>J4.5 Q2</vt:lpstr>
      <vt:lpstr>J4.6 Q2</vt:lpstr>
      <vt:lpstr>J4.7 Q2</vt:lpstr>
      <vt:lpstr>J4.8 Q2</vt:lpstr>
      <vt:lpstr>J4.9 Q2</vt:lpstr>
      <vt:lpstr>J4.10 Q2</vt:lpstr>
      <vt:lpstr>J4.11 Q2</vt:lpstr>
      <vt:lpstr>'J4.11 Q2'!Print_Area</vt:lpstr>
      <vt:lpstr>'J4.5 Q2'!Print_Area</vt:lpstr>
      <vt:lpstr>'J4.7 Q2'!Print_Area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Salini Binti Mahamad</dc:creator>
  <cp:lastModifiedBy>Salini Binti Mahamad</cp:lastModifiedBy>
  <cp:lastPrinted>2022-08-02T01:59:15Z</cp:lastPrinted>
  <dcterms:created xsi:type="dcterms:W3CDTF">2022-08-02T01:49:25Z</dcterms:created>
  <dcterms:modified xsi:type="dcterms:W3CDTF">2022-08-02T02:11:13Z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0x0101001C329A3221B04B46960B18DC99A501E1</vt:lpwstr>
  </property>
</Properties>
</file>