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6. PERANGKAAN\Statistik Suku Tahunan\2025\Q4\Udara\Template\"/>
    </mc:Choice>
  </mc:AlternateContent>
  <xr:revisionPtr revIDLastSave="0" documentId="8_{F3C30E4B-0486-4B47-A379-E8F114A9FFA1}" xr6:coauthVersionLast="36" xr6:coauthVersionMax="36" xr10:uidLastSave="{00000000-0000-0000-0000-000000000000}"/>
  <bookViews>
    <workbookView xWindow="0" yWindow="0" windowWidth="28800" windowHeight="11505" xr2:uid="{EA2FEDDC-E242-42DF-AFDC-3F6D5A22884B}"/>
  </bookViews>
  <sheets>
    <sheet name="J4.4 Q4" sheetId="1" r:id="rId1"/>
    <sheet name="J4.5 Q4" sheetId="2" r:id="rId2"/>
    <sheet name="J4.6 Q4" sheetId="3" r:id="rId3"/>
    <sheet name="J4.7 Q4" sheetId="4" r:id="rId4"/>
    <sheet name="J4.8 Q4" sheetId="5" r:id="rId5"/>
    <sheet name="J4.9 Q4" sheetId="6" r:id="rId6"/>
    <sheet name="J4.10 Q4" sheetId="7" r:id="rId7"/>
    <sheet name="J4.11 Q4" sheetId="8" r:id="rId8"/>
  </sheets>
  <definedNames>
    <definedName name="_xlnm.Print_Area" localSheetId="7">'J4.11 Q4'!$A$1:$J$45</definedName>
    <definedName name="_xlnm.Print_Area" localSheetId="1">'J4.5 Q4'!$A$1:$M$43</definedName>
    <definedName name="_xlnm.Print_Area" localSheetId="3">'J4.7 Q4'!$A$1:$M$43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8" l="1"/>
  <c r="E41" i="8"/>
  <c r="C41" i="8"/>
  <c r="B41" i="8"/>
  <c r="F40" i="8"/>
  <c r="E40" i="8"/>
  <c r="C40" i="8"/>
  <c r="B40" i="8"/>
  <c r="B42" i="8" s="1"/>
  <c r="F38" i="8"/>
  <c r="F42" i="8" s="1"/>
  <c r="E38" i="8"/>
  <c r="E42" i="8" s="1"/>
  <c r="C38" i="8"/>
  <c r="C42" i="8" s="1"/>
  <c r="B38" i="8"/>
  <c r="I37" i="8"/>
  <c r="H37" i="8"/>
  <c r="J37" i="8" s="1"/>
  <c r="G37" i="8"/>
  <c r="D37" i="8"/>
  <c r="I36" i="8"/>
  <c r="H36" i="8"/>
  <c r="J36" i="8" s="1"/>
  <c r="G36" i="8"/>
  <c r="D36" i="8"/>
  <c r="I35" i="8"/>
  <c r="H35" i="8"/>
  <c r="J35" i="8" s="1"/>
  <c r="G35" i="8"/>
  <c r="D35" i="8"/>
  <c r="I34" i="8"/>
  <c r="H34" i="8"/>
  <c r="J34" i="8" s="1"/>
  <c r="G34" i="8"/>
  <c r="D34" i="8"/>
  <c r="I33" i="8"/>
  <c r="H33" i="8"/>
  <c r="J33" i="8" s="1"/>
  <c r="G33" i="8"/>
  <c r="D33" i="8"/>
  <c r="J32" i="8"/>
  <c r="I32" i="8"/>
  <c r="H32" i="8"/>
  <c r="G32" i="8"/>
  <c r="D32" i="8"/>
  <c r="J31" i="8"/>
  <c r="I31" i="8"/>
  <c r="H31" i="8"/>
  <c r="G31" i="8"/>
  <c r="D31" i="8"/>
  <c r="J30" i="8"/>
  <c r="I30" i="8"/>
  <c r="H30" i="8"/>
  <c r="G30" i="8"/>
  <c r="D30" i="8"/>
  <c r="I29" i="8"/>
  <c r="J29" i="8" s="1"/>
  <c r="H29" i="8"/>
  <c r="G29" i="8"/>
  <c r="D29" i="8"/>
  <c r="I28" i="8"/>
  <c r="H28" i="8"/>
  <c r="J28" i="8" s="1"/>
  <c r="G28" i="8"/>
  <c r="D28" i="8"/>
  <c r="J27" i="8"/>
  <c r="I27" i="8"/>
  <c r="H27" i="8"/>
  <c r="G27" i="8"/>
  <c r="D27" i="8"/>
  <c r="I26" i="8"/>
  <c r="H26" i="8"/>
  <c r="H40" i="8" s="1"/>
  <c r="G26" i="8"/>
  <c r="D26" i="8"/>
  <c r="J25" i="8"/>
  <c r="I25" i="8"/>
  <c r="H25" i="8"/>
  <c r="G25" i="8"/>
  <c r="D25" i="8"/>
  <c r="I24" i="8"/>
  <c r="J24" i="8" s="1"/>
  <c r="H24" i="8"/>
  <c r="G24" i="8"/>
  <c r="D24" i="8"/>
  <c r="I23" i="8"/>
  <c r="H23" i="8"/>
  <c r="J23" i="8" s="1"/>
  <c r="G23" i="8"/>
  <c r="D23" i="8"/>
  <c r="I22" i="8"/>
  <c r="J22" i="8" s="1"/>
  <c r="H22" i="8"/>
  <c r="G22" i="8"/>
  <c r="D22" i="8"/>
  <c r="I21" i="8"/>
  <c r="H21" i="8"/>
  <c r="J21" i="8" s="1"/>
  <c r="G21" i="8"/>
  <c r="D21" i="8"/>
  <c r="I20" i="8"/>
  <c r="H20" i="8"/>
  <c r="J20" i="8" s="1"/>
  <c r="G20" i="8"/>
  <c r="D20" i="8"/>
  <c r="I19" i="8"/>
  <c r="H19" i="8"/>
  <c r="J19" i="8" s="1"/>
  <c r="G19" i="8"/>
  <c r="D19" i="8"/>
  <c r="I18" i="8"/>
  <c r="H18" i="8"/>
  <c r="J18" i="8" s="1"/>
  <c r="G18" i="8"/>
  <c r="D18" i="8"/>
  <c r="I17" i="8"/>
  <c r="H17" i="8"/>
  <c r="J17" i="8" s="1"/>
  <c r="G17" i="8"/>
  <c r="D17" i="8"/>
  <c r="J16" i="8"/>
  <c r="I16" i="8"/>
  <c r="H16" i="8"/>
  <c r="G16" i="8"/>
  <c r="D16" i="8"/>
  <c r="I15" i="8"/>
  <c r="H15" i="8"/>
  <c r="J15" i="8" s="1"/>
  <c r="G15" i="8"/>
  <c r="D15" i="8"/>
  <c r="J14" i="8"/>
  <c r="I14" i="8"/>
  <c r="H14" i="8"/>
  <c r="G14" i="8"/>
  <c r="D14" i="8"/>
  <c r="I13" i="8"/>
  <c r="I41" i="8" s="1"/>
  <c r="H13" i="8"/>
  <c r="H41" i="8" s="1"/>
  <c r="G13" i="8"/>
  <c r="G41" i="8" s="1"/>
  <c r="D13" i="8"/>
  <c r="D41" i="8" s="1"/>
  <c r="I12" i="8"/>
  <c r="I40" i="8" s="1"/>
  <c r="H12" i="8"/>
  <c r="J12" i="8" s="1"/>
  <c r="G12" i="8"/>
  <c r="G40" i="8" s="1"/>
  <c r="D12" i="8"/>
  <c r="D40" i="8" s="1"/>
  <c r="J11" i="8"/>
  <c r="I11" i="8"/>
  <c r="H11" i="8"/>
  <c r="G11" i="8"/>
  <c r="D11" i="8"/>
  <c r="I10" i="8"/>
  <c r="I38" i="8" s="1"/>
  <c r="H10" i="8"/>
  <c r="J10" i="8" s="1"/>
  <c r="G10" i="8"/>
  <c r="G38" i="8" s="1"/>
  <c r="D10" i="8"/>
  <c r="J9" i="8"/>
  <c r="J38" i="8" s="1"/>
  <c r="I9" i="8"/>
  <c r="H9" i="8"/>
  <c r="H38" i="8" s="1"/>
  <c r="G9" i="8"/>
  <c r="D9" i="8"/>
  <c r="D38" i="8" s="1"/>
  <c r="E37" i="7"/>
  <c r="E36" i="7"/>
  <c r="D36" i="7"/>
  <c r="C36" i="7"/>
  <c r="B36" i="7"/>
  <c r="E35" i="7"/>
  <c r="D35" i="7"/>
  <c r="C35" i="7"/>
  <c r="B35" i="7"/>
  <c r="E34" i="7"/>
  <c r="D34" i="7"/>
  <c r="D37" i="7" s="1"/>
  <c r="C34" i="7"/>
  <c r="C37" i="7" s="1"/>
  <c r="B34" i="7"/>
  <c r="B37" i="7" s="1"/>
  <c r="L40" i="6"/>
  <c r="K40" i="6"/>
  <c r="F40" i="6"/>
  <c r="E40" i="6"/>
  <c r="C40" i="6"/>
  <c r="B40" i="6"/>
  <c r="L39" i="6"/>
  <c r="K39" i="6"/>
  <c r="F39" i="6"/>
  <c r="E39" i="6"/>
  <c r="C39" i="6"/>
  <c r="B39" i="6"/>
  <c r="L38" i="6"/>
  <c r="L41" i="6" s="1"/>
  <c r="K38" i="6"/>
  <c r="K41" i="6" s="1"/>
  <c r="F38" i="6"/>
  <c r="F41" i="6" s="1"/>
  <c r="E38" i="6"/>
  <c r="E41" i="6" s="1"/>
  <c r="C38" i="6"/>
  <c r="C41" i="6" s="1"/>
  <c r="B38" i="6"/>
  <c r="B41" i="6" s="1"/>
  <c r="M37" i="6"/>
  <c r="J37" i="6"/>
  <c r="I37" i="6"/>
  <c r="H37" i="6"/>
  <c r="G37" i="6"/>
  <c r="D37" i="6"/>
  <c r="M36" i="6"/>
  <c r="I36" i="6"/>
  <c r="H36" i="6"/>
  <c r="J36" i="6" s="1"/>
  <c r="G36" i="6"/>
  <c r="D36" i="6"/>
  <c r="M35" i="6"/>
  <c r="I35" i="6"/>
  <c r="H35" i="6"/>
  <c r="J35" i="6" s="1"/>
  <c r="G35" i="6"/>
  <c r="D35" i="6"/>
  <c r="M34" i="6"/>
  <c r="I34" i="6"/>
  <c r="H34" i="6"/>
  <c r="J34" i="6" s="1"/>
  <c r="G34" i="6"/>
  <c r="D34" i="6"/>
  <c r="M33" i="6"/>
  <c r="I33" i="6"/>
  <c r="H33" i="6"/>
  <c r="J33" i="6" s="1"/>
  <c r="G33" i="6"/>
  <c r="D33" i="6"/>
  <c r="M32" i="6"/>
  <c r="J32" i="6"/>
  <c r="I32" i="6"/>
  <c r="I40" i="6" s="1"/>
  <c r="H32" i="6"/>
  <c r="G32" i="6"/>
  <c r="D32" i="6"/>
  <c r="M31" i="6"/>
  <c r="J31" i="6"/>
  <c r="I31" i="6"/>
  <c r="H31" i="6"/>
  <c r="G31" i="6"/>
  <c r="D31" i="6"/>
  <c r="M30" i="6"/>
  <c r="I30" i="6"/>
  <c r="H30" i="6"/>
  <c r="J30" i="6" s="1"/>
  <c r="G30" i="6"/>
  <c r="D30" i="6"/>
  <c r="M29" i="6"/>
  <c r="J29" i="6"/>
  <c r="I29" i="6"/>
  <c r="H29" i="6"/>
  <c r="G29" i="6"/>
  <c r="D29" i="6"/>
  <c r="M28" i="6"/>
  <c r="I28" i="6"/>
  <c r="J28" i="6" s="1"/>
  <c r="H28" i="6"/>
  <c r="G28" i="6"/>
  <c r="D28" i="6"/>
  <c r="M27" i="6"/>
  <c r="M39" i="6" s="1"/>
  <c r="I27" i="6"/>
  <c r="H27" i="6"/>
  <c r="H39" i="6" s="1"/>
  <c r="G27" i="6"/>
  <c r="G39" i="6" s="1"/>
  <c r="D27" i="6"/>
  <c r="M26" i="6"/>
  <c r="I26" i="6"/>
  <c r="H26" i="6"/>
  <c r="J26" i="6" s="1"/>
  <c r="G26" i="6"/>
  <c r="D26" i="6"/>
  <c r="M25" i="6"/>
  <c r="I25" i="6"/>
  <c r="H25" i="6"/>
  <c r="J25" i="6" s="1"/>
  <c r="G25" i="6"/>
  <c r="D25" i="6"/>
  <c r="M24" i="6"/>
  <c r="J24" i="6"/>
  <c r="I24" i="6"/>
  <c r="H24" i="6"/>
  <c r="G24" i="6"/>
  <c r="D24" i="6"/>
  <c r="M23" i="6"/>
  <c r="J23" i="6"/>
  <c r="I23" i="6"/>
  <c r="H23" i="6"/>
  <c r="G23" i="6"/>
  <c r="D23" i="6"/>
  <c r="M22" i="6"/>
  <c r="I22" i="6"/>
  <c r="H22" i="6"/>
  <c r="J22" i="6" s="1"/>
  <c r="G22" i="6"/>
  <c r="D22" i="6"/>
  <c r="M21" i="6"/>
  <c r="I21" i="6"/>
  <c r="J21" i="6" s="1"/>
  <c r="H21" i="6"/>
  <c r="G21" i="6"/>
  <c r="D21" i="6"/>
  <c r="M20" i="6"/>
  <c r="I20" i="6"/>
  <c r="J20" i="6" s="1"/>
  <c r="H20" i="6"/>
  <c r="G20" i="6"/>
  <c r="D20" i="6"/>
  <c r="M19" i="6"/>
  <c r="I19" i="6"/>
  <c r="H19" i="6"/>
  <c r="J19" i="6" s="1"/>
  <c r="G19" i="6"/>
  <c r="D19" i="6"/>
  <c r="M18" i="6"/>
  <c r="I18" i="6"/>
  <c r="H18" i="6"/>
  <c r="J18" i="6" s="1"/>
  <c r="G18" i="6"/>
  <c r="D18" i="6"/>
  <c r="M17" i="6"/>
  <c r="I17" i="6"/>
  <c r="H17" i="6"/>
  <c r="J17" i="6" s="1"/>
  <c r="G17" i="6"/>
  <c r="D17" i="6"/>
  <c r="M16" i="6"/>
  <c r="J16" i="6"/>
  <c r="I16" i="6"/>
  <c r="H16" i="6"/>
  <c r="G16" i="6"/>
  <c r="D16" i="6"/>
  <c r="M15" i="6"/>
  <c r="J15" i="6"/>
  <c r="I15" i="6"/>
  <c r="H15" i="6"/>
  <c r="G15" i="6"/>
  <c r="D15" i="6"/>
  <c r="M14" i="6"/>
  <c r="I14" i="6"/>
  <c r="H14" i="6"/>
  <c r="J14" i="6" s="1"/>
  <c r="G14" i="6"/>
  <c r="D14" i="6"/>
  <c r="M13" i="6"/>
  <c r="M40" i="6" s="1"/>
  <c r="I13" i="6"/>
  <c r="H13" i="6"/>
  <c r="H40" i="6" s="1"/>
  <c r="G13" i="6"/>
  <c r="G40" i="6" s="1"/>
  <c r="D13" i="6"/>
  <c r="D40" i="6" s="1"/>
  <c r="M12" i="6"/>
  <c r="I12" i="6"/>
  <c r="J12" i="6" s="1"/>
  <c r="H12" i="6"/>
  <c r="G12" i="6"/>
  <c r="D12" i="6"/>
  <c r="D39" i="6" s="1"/>
  <c r="M11" i="6"/>
  <c r="I11" i="6"/>
  <c r="H11" i="6"/>
  <c r="J11" i="6" s="1"/>
  <c r="G11" i="6"/>
  <c r="D11" i="6"/>
  <c r="M10" i="6"/>
  <c r="I10" i="6"/>
  <c r="I38" i="6" s="1"/>
  <c r="H10" i="6"/>
  <c r="J10" i="6" s="1"/>
  <c r="G10" i="6"/>
  <c r="D10" i="6"/>
  <c r="M9" i="6"/>
  <c r="M38" i="6" s="1"/>
  <c r="M41" i="6" s="1"/>
  <c r="I9" i="6"/>
  <c r="H9" i="6"/>
  <c r="H38" i="6" s="1"/>
  <c r="H41" i="6" s="1"/>
  <c r="G9" i="6"/>
  <c r="G38" i="6" s="1"/>
  <c r="D9" i="6"/>
  <c r="D38" i="6" s="1"/>
  <c r="E37" i="5"/>
  <c r="D37" i="5"/>
  <c r="C37" i="5"/>
  <c r="B37" i="5"/>
  <c r="E36" i="5"/>
  <c r="D36" i="5"/>
  <c r="C36" i="5"/>
  <c r="B36" i="5"/>
  <c r="E35" i="5"/>
  <c r="E38" i="5" s="1"/>
  <c r="D35" i="5"/>
  <c r="D38" i="5" s="1"/>
  <c r="C35" i="5"/>
  <c r="C38" i="5" s="1"/>
  <c r="B35" i="5"/>
  <c r="B38" i="5" s="1"/>
  <c r="L40" i="4"/>
  <c r="K40" i="4"/>
  <c r="I40" i="4"/>
  <c r="F40" i="4"/>
  <c r="E40" i="4"/>
  <c r="C40" i="4"/>
  <c r="B40" i="4"/>
  <c r="L39" i="4"/>
  <c r="K39" i="4"/>
  <c r="H39" i="4"/>
  <c r="F39" i="4"/>
  <c r="E39" i="4"/>
  <c r="C39" i="4"/>
  <c r="B39" i="4"/>
  <c r="L38" i="4"/>
  <c r="L41" i="4" s="1"/>
  <c r="K38" i="4"/>
  <c r="K41" i="4" s="1"/>
  <c r="F38" i="4"/>
  <c r="F41" i="4" s="1"/>
  <c r="E38" i="4"/>
  <c r="E41" i="4" s="1"/>
  <c r="C38" i="4"/>
  <c r="C41" i="4" s="1"/>
  <c r="B38" i="4"/>
  <c r="B41" i="4" s="1"/>
  <c r="M37" i="4"/>
  <c r="I37" i="4"/>
  <c r="H37" i="4"/>
  <c r="J37" i="4" s="1"/>
  <c r="G37" i="4"/>
  <c r="D37" i="4"/>
  <c r="M36" i="4"/>
  <c r="I36" i="4"/>
  <c r="J36" i="4" s="1"/>
  <c r="H36" i="4"/>
  <c r="G36" i="4"/>
  <c r="D36" i="4"/>
  <c r="M35" i="4"/>
  <c r="I35" i="4"/>
  <c r="H35" i="4"/>
  <c r="J35" i="4" s="1"/>
  <c r="D35" i="4"/>
  <c r="D40" i="4" s="1"/>
  <c r="M34" i="4"/>
  <c r="I34" i="4"/>
  <c r="H34" i="4"/>
  <c r="J34" i="4" s="1"/>
  <c r="G34" i="4"/>
  <c r="D34" i="4"/>
  <c r="M33" i="4"/>
  <c r="J33" i="4"/>
  <c r="I33" i="4"/>
  <c r="H33" i="4"/>
  <c r="G33" i="4"/>
  <c r="D33" i="4"/>
  <c r="M32" i="4"/>
  <c r="I32" i="4"/>
  <c r="H32" i="4"/>
  <c r="J32" i="4" s="1"/>
  <c r="G32" i="4"/>
  <c r="D32" i="4"/>
  <c r="M31" i="4"/>
  <c r="I31" i="4"/>
  <c r="J31" i="4" s="1"/>
  <c r="H31" i="4"/>
  <c r="G31" i="4"/>
  <c r="D31" i="4"/>
  <c r="M30" i="4"/>
  <c r="I30" i="4"/>
  <c r="H30" i="4"/>
  <c r="J30" i="4" s="1"/>
  <c r="G30" i="4"/>
  <c r="D30" i="4"/>
  <c r="M29" i="4"/>
  <c r="J29" i="4"/>
  <c r="I29" i="4"/>
  <c r="H29" i="4"/>
  <c r="G29" i="4"/>
  <c r="D29" i="4"/>
  <c r="M28" i="4"/>
  <c r="I28" i="4"/>
  <c r="H28" i="4"/>
  <c r="J28" i="4" s="1"/>
  <c r="G28" i="4"/>
  <c r="D28" i="4"/>
  <c r="M27" i="4"/>
  <c r="I27" i="4"/>
  <c r="I39" i="4" s="1"/>
  <c r="H27" i="4"/>
  <c r="G27" i="4"/>
  <c r="D27" i="4"/>
  <c r="M26" i="4"/>
  <c r="I26" i="4"/>
  <c r="H26" i="4"/>
  <c r="J26" i="4" s="1"/>
  <c r="G26" i="4"/>
  <c r="G39" i="4" s="1"/>
  <c r="D26" i="4"/>
  <c r="M25" i="4"/>
  <c r="J25" i="4"/>
  <c r="I25" i="4"/>
  <c r="H25" i="4"/>
  <c r="G25" i="4"/>
  <c r="D25" i="4"/>
  <c r="M24" i="4"/>
  <c r="I24" i="4"/>
  <c r="H24" i="4"/>
  <c r="J24" i="4" s="1"/>
  <c r="G24" i="4"/>
  <c r="D24" i="4"/>
  <c r="M23" i="4"/>
  <c r="I23" i="4"/>
  <c r="J23" i="4" s="1"/>
  <c r="H23" i="4"/>
  <c r="G23" i="4"/>
  <c r="D23" i="4"/>
  <c r="M22" i="4"/>
  <c r="I22" i="4"/>
  <c r="H22" i="4"/>
  <c r="J22" i="4" s="1"/>
  <c r="G22" i="4"/>
  <c r="D22" i="4"/>
  <c r="M21" i="4"/>
  <c r="J21" i="4"/>
  <c r="I21" i="4"/>
  <c r="H21" i="4"/>
  <c r="G21" i="4"/>
  <c r="D21" i="4"/>
  <c r="M20" i="4"/>
  <c r="I20" i="4"/>
  <c r="H20" i="4"/>
  <c r="J20" i="4" s="1"/>
  <c r="G20" i="4"/>
  <c r="D20" i="4"/>
  <c r="M19" i="4"/>
  <c r="I19" i="4"/>
  <c r="H19" i="4"/>
  <c r="J19" i="4" s="1"/>
  <c r="G19" i="4"/>
  <c r="D19" i="4"/>
  <c r="M18" i="4"/>
  <c r="I18" i="4"/>
  <c r="H18" i="4"/>
  <c r="J18" i="4" s="1"/>
  <c r="G18" i="4"/>
  <c r="D18" i="4"/>
  <c r="M17" i="4"/>
  <c r="J17" i="4"/>
  <c r="I17" i="4"/>
  <c r="H17" i="4"/>
  <c r="G17" i="4"/>
  <c r="D17" i="4"/>
  <c r="M16" i="4"/>
  <c r="M38" i="4" s="1"/>
  <c r="I16" i="4"/>
  <c r="H16" i="4"/>
  <c r="J16" i="4" s="1"/>
  <c r="G16" i="4"/>
  <c r="D16" i="4"/>
  <c r="M15" i="4"/>
  <c r="I15" i="4"/>
  <c r="J15" i="4" s="1"/>
  <c r="H15" i="4"/>
  <c r="G15" i="4"/>
  <c r="D15" i="4"/>
  <c r="M14" i="4"/>
  <c r="I14" i="4"/>
  <c r="H14" i="4"/>
  <c r="J14" i="4" s="1"/>
  <c r="G14" i="4"/>
  <c r="D14" i="4"/>
  <c r="M13" i="4"/>
  <c r="M40" i="4" s="1"/>
  <c r="J13" i="4"/>
  <c r="I13" i="4"/>
  <c r="H13" i="4"/>
  <c r="H40" i="4" s="1"/>
  <c r="G13" i="4"/>
  <c r="G40" i="4" s="1"/>
  <c r="D13" i="4"/>
  <c r="M12" i="4"/>
  <c r="M39" i="4" s="1"/>
  <c r="I12" i="4"/>
  <c r="H12" i="4"/>
  <c r="J12" i="4" s="1"/>
  <c r="G12" i="4"/>
  <c r="D12" i="4"/>
  <c r="D39" i="4" s="1"/>
  <c r="M11" i="4"/>
  <c r="I11" i="4"/>
  <c r="I38" i="4" s="1"/>
  <c r="I41" i="4" s="1"/>
  <c r="H11" i="4"/>
  <c r="J11" i="4" s="1"/>
  <c r="G11" i="4"/>
  <c r="D11" i="4"/>
  <c r="D38" i="4" s="1"/>
  <c r="D41" i="4" s="1"/>
  <c r="M10" i="4"/>
  <c r="I10" i="4"/>
  <c r="H10" i="4"/>
  <c r="J10" i="4" s="1"/>
  <c r="G10" i="4"/>
  <c r="D10" i="4"/>
  <c r="M9" i="4"/>
  <c r="J9" i="4"/>
  <c r="I9" i="4"/>
  <c r="H9" i="4"/>
  <c r="H38" i="4" s="1"/>
  <c r="H41" i="4" s="1"/>
  <c r="G9" i="4"/>
  <c r="G38" i="4" s="1"/>
  <c r="D9" i="4"/>
  <c r="E38" i="3"/>
  <c r="D38" i="3"/>
  <c r="E37" i="3"/>
  <c r="D37" i="3"/>
  <c r="C37" i="3"/>
  <c r="B37" i="3"/>
  <c r="E36" i="3"/>
  <c r="D36" i="3"/>
  <c r="C36" i="3"/>
  <c r="B36" i="3"/>
  <c r="E35" i="3"/>
  <c r="D35" i="3"/>
  <c r="C35" i="3"/>
  <c r="C38" i="3" s="1"/>
  <c r="B35" i="3"/>
  <c r="B38" i="3" s="1"/>
  <c r="M40" i="2"/>
  <c r="L40" i="2"/>
  <c r="K40" i="2"/>
  <c r="F40" i="2"/>
  <c r="E40" i="2"/>
  <c r="C40" i="2"/>
  <c r="B40" i="2"/>
  <c r="L39" i="2"/>
  <c r="K39" i="2"/>
  <c r="F39" i="2"/>
  <c r="E39" i="2"/>
  <c r="C39" i="2"/>
  <c r="B39" i="2"/>
  <c r="L38" i="2"/>
  <c r="L41" i="2" s="1"/>
  <c r="K38" i="2"/>
  <c r="K41" i="2" s="1"/>
  <c r="F38" i="2"/>
  <c r="F41" i="2" s="1"/>
  <c r="E38" i="2"/>
  <c r="E41" i="2" s="1"/>
  <c r="C38" i="2"/>
  <c r="C41" i="2" s="1"/>
  <c r="B38" i="2"/>
  <c r="B41" i="2" s="1"/>
  <c r="M37" i="2"/>
  <c r="I37" i="2"/>
  <c r="H37" i="2"/>
  <c r="J37" i="2" s="1"/>
  <c r="G37" i="2"/>
  <c r="D37" i="2"/>
  <c r="M36" i="2"/>
  <c r="I36" i="2"/>
  <c r="H36" i="2"/>
  <c r="J36" i="2" s="1"/>
  <c r="G36" i="2"/>
  <c r="D36" i="2"/>
  <c r="M35" i="2"/>
  <c r="I35" i="2"/>
  <c r="H35" i="2"/>
  <c r="J35" i="2" s="1"/>
  <c r="G35" i="2"/>
  <c r="D35" i="2"/>
  <c r="M34" i="2"/>
  <c r="I34" i="2"/>
  <c r="H34" i="2"/>
  <c r="J34" i="2" s="1"/>
  <c r="G34" i="2"/>
  <c r="D34" i="2"/>
  <c r="M33" i="2"/>
  <c r="J33" i="2"/>
  <c r="I33" i="2"/>
  <c r="H33" i="2"/>
  <c r="G33" i="2"/>
  <c r="D33" i="2"/>
  <c r="M32" i="2"/>
  <c r="J32" i="2"/>
  <c r="I32" i="2"/>
  <c r="H32" i="2"/>
  <c r="G32" i="2"/>
  <c r="D32" i="2"/>
  <c r="M31" i="2"/>
  <c r="J31" i="2"/>
  <c r="I31" i="2"/>
  <c r="H31" i="2"/>
  <c r="G31" i="2"/>
  <c r="D31" i="2"/>
  <c r="M30" i="2"/>
  <c r="I30" i="2"/>
  <c r="I40" i="2" s="1"/>
  <c r="H30" i="2"/>
  <c r="J30" i="2" s="1"/>
  <c r="G30" i="2"/>
  <c r="D30" i="2"/>
  <c r="M29" i="2"/>
  <c r="J29" i="2"/>
  <c r="I29" i="2"/>
  <c r="H29" i="2"/>
  <c r="G29" i="2"/>
  <c r="D29" i="2"/>
  <c r="M28" i="2"/>
  <c r="I28" i="2"/>
  <c r="J28" i="2" s="1"/>
  <c r="H28" i="2"/>
  <c r="G28" i="2"/>
  <c r="D28" i="2"/>
  <c r="M27" i="2"/>
  <c r="M39" i="2" s="1"/>
  <c r="I27" i="2"/>
  <c r="H27" i="2"/>
  <c r="H39" i="2" s="1"/>
  <c r="G27" i="2"/>
  <c r="G39" i="2" s="1"/>
  <c r="D27" i="2"/>
  <c r="M26" i="2"/>
  <c r="I26" i="2"/>
  <c r="H26" i="2"/>
  <c r="J26" i="2" s="1"/>
  <c r="G26" i="2"/>
  <c r="D26" i="2"/>
  <c r="M25" i="2"/>
  <c r="J25" i="2"/>
  <c r="I25" i="2"/>
  <c r="H25" i="2"/>
  <c r="G25" i="2"/>
  <c r="D25" i="2"/>
  <c r="M24" i="2"/>
  <c r="J24" i="2"/>
  <c r="I24" i="2"/>
  <c r="H24" i="2"/>
  <c r="G24" i="2"/>
  <c r="D24" i="2"/>
  <c r="M23" i="2"/>
  <c r="J23" i="2"/>
  <c r="I23" i="2"/>
  <c r="H23" i="2"/>
  <c r="G23" i="2"/>
  <c r="D23" i="2"/>
  <c r="M22" i="2"/>
  <c r="I22" i="2"/>
  <c r="H22" i="2"/>
  <c r="J22" i="2" s="1"/>
  <c r="G22" i="2"/>
  <c r="D22" i="2"/>
  <c r="M21" i="2"/>
  <c r="J21" i="2"/>
  <c r="I21" i="2"/>
  <c r="H21" i="2"/>
  <c r="G21" i="2"/>
  <c r="D21" i="2"/>
  <c r="M20" i="2"/>
  <c r="I20" i="2"/>
  <c r="J20" i="2" s="1"/>
  <c r="H20" i="2"/>
  <c r="G20" i="2"/>
  <c r="D20" i="2"/>
  <c r="M19" i="2"/>
  <c r="I19" i="2"/>
  <c r="H19" i="2"/>
  <c r="J19" i="2" s="1"/>
  <c r="G19" i="2"/>
  <c r="D19" i="2"/>
  <c r="M18" i="2"/>
  <c r="I18" i="2"/>
  <c r="H18" i="2"/>
  <c r="J18" i="2" s="1"/>
  <c r="G18" i="2"/>
  <c r="D18" i="2"/>
  <c r="M17" i="2"/>
  <c r="J17" i="2"/>
  <c r="I17" i="2"/>
  <c r="H17" i="2"/>
  <c r="G17" i="2"/>
  <c r="D17" i="2"/>
  <c r="M16" i="2"/>
  <c r="J16" i="2"/>
  <c r="I16" i="2"/>
  <c r="H16" i="2"/>
  <c r="G16" i="2"/>
  <c r="D16" i="2"/>
  <c r="M15" i="2"/>
  <c r="J15" i="2"/>
  <c r="I15" i="2"/>
  <c r="H15" i="2"/>
  <c r="G15" i="2"/>
  <c r="D15" i="2"/>
  <c r="M14" i="2"/>
  <c r="I14" i="2"/>
  <c r="H14" i="2"/>
  <c r="J14" i="2" s="1"/>
  <c r="G14" i="2"/>
  <c r="D14" i="2"/>
  <c r="M13" i="2"/>
  <c r="J13" i="2"/>
  <c r="I13" i="2"/>
  <c r="H13" i="2"/>
  <c r="H40" i="2" s="1"/>
  <c r="G13" i="2"/>
  <c r="G40" i="2" s="1"/>
  <c r="D13" i="2"/>
  <c r="D40" i="2" s="1"/>
  <c r="M12" i="2"/>
  <c r="I12" i="2"/>
  <c r="I39" i="2" s="1"/>
  <c r="H12" i="2"/>
  <c r="J12" i="2" s="1"/>
  <c r="G12" i="2"/>
  <c r="D12" i="2"/>
  <c r="D39" i="2" s="1"/>
  <c r="M11" i="2"/>
  <c r="I11" i="2"/>
  <c r="I38" i="2" s="1"/>
  <c r="H11" i="2"/>
  <c r="J11" i="2" s="1"/>
  <c r="G11" i="2"/>
  <c r="D11" i="2"/>
  <c r="M10" i="2"/>
  <c r="I10" i="2"/>
  <c r="H10" i="2"/>
  <c r="J10" i="2" s="1"/>
  <c r="G10" i="2"/>
  <c r="D10" i="2"/>
  <c r="M9" i="2"/>
  <c r="M38" i="2" s="1"/>
  <c r="M41" i="2" s="1"/>
  <c r="J9" i="2"/>
  <c r="J38" i="2" s="1"/>
  <c r="I9" i="2"/>
  <c r="H9" i="2"/>
  <c r="H38" i="2" s="1"/>
  <c r="H41" i="2" s="1"/>
  <c r="G9" i="2"/>
  <c r="G38" i="2" s="1"/>
  <c r="G41" i="2" s="1"/>
  <c r="D9" i="2"/>
  <c r="D38" i="2" s="1"/>
  <c r="E36" i="1"/>
  <c r="D36" i="1"/>
  <c r="C36" i="1"/>
  <c r="B36" i="1"/>
  <c r="B37" i="1" s="1"/>
  <c r="E35" i="1"/>
  <c r="D35" i="1"/>
  <c r="C35" i="1"/>
  <c r="B35" i="1"/>
  <c r="E34" i="1"/>
  <c r="E37" i="1" s="1"/>
  <c r="D34" i="1"/>
  <c r="D37" i="1" s="1"/>
  <c r="C34" i="1"/>
  <c r="C37" i="1" s="1"/>
  <c r="B34" i="1"/>
  <c r="I42" i="8" l="1"/>
  <c r="G42" i="8"/>
  <c r="D42" i="8"/>
  <c r="H42" i="8"/>
  <c r="J13" i="8"/>
  <c r="J41" i="8" s="1"/>
  <c r="J26" i="8"/>
  <c r="J40" i="8" s="1"/>
  <c r="J42" i="8" s="1"/>
  <c r="D41" i="6"/>
  <c r="G41" i="6"/>
  <c r="J27" i="6"/>
  <c r="J39" i="6" s="1"/>
  <c r="I39" i="6"/>
  <c r="I41" i="6" s="1"/>
  <c r="J9" i="6"/>
  <c r="J38" i="6" s="1"/>
  <c r="J13" i="6"/>
  <c r="J40" i="6" s="1"/>
  <c r="G41" i="4"/>
  <c r="J38" i="4"/>
  <c r="J40" i="4"/>
  <c r="M41" i="4"/>
  <c r="J27" i="4"/>
  <c r="J39" i="4" s="1"/>
  <c r="J40" i="2"/>
  <c r="I41" i="2"/>
  <c r="D41" i="2"/>
  <c r="J27" i="2"/>
  <c r="J39" i="2" s="1"/>
  <c r="J41" i="2" s="1"/>
  <c r="J41" i="6" l="1"/>
  <c r="J41" i="4"/>
</calcChain>
</file>

<file path=xl/sharedStrings.xml><?xml version="1.0" encoding="utf-8"?>
<sst xmlns="http://schemas.openxmlformats.org/spreadsheetml/2006/main" count="376" uniqueCount="82">
  <si>
    <t>JADUAL 4.4: JUMLAH PENUMPANG YANG DIKENDALIKAN MENGIKUT LAPANGAN TERBANG (TIDAK TERMASUK PENUMPANG TRANSIT), MALAYSIA, SUKU KEEMPAT, 2025</t>
  </si>
  <si>
    <t>Table 4.4: Total Passengers Handled by Airports (Excluding Transit Passengers), Malaysia, Fourth Quarter, 2025</t>
  </si>
  <si>
    <r>
      <t xml:space="preserve">LAPANGAN TERBANG </t>
    </r>
    <r>
      <rPr>
        <i/>
        <sz val="10"/>
        <rFont val="Arial"/>
        <family val="2"/>
      </rPr>
      <t>Airport</t>
    </r>
  </si>
  <si>
    <r>
      <t xml:space="preserve">SUKU PERTAMA </t>
    </r>
    <r>
      <rPr>
        <i/>
        <sz val="10"/>
        <rFont val="Arial"/>
        <family val="2"/>
      </rPr>
      <t>First Quarter</t>
    </r>
  </si>
  <si>
    <r>
      <t xml:space="preserve">SUKU KEDUA </t>
    </r>
    <r>
      <rPr>
        <i/>
        <sz val="10"/>
        <rFont val="Arial"/>
        <family val="2"/>
      </rPr>
      <t>Second Quarter</t>
    </r>
  </si>
  <si>
    <r>
      <t xml:space="preserve">SUKU KETIGA </t>
    </r>
    <r>
      <rPr>
        <i/>
        <sz val="10"/>
        <rFont val="Arial"/>
        <family val="2"/>
      </rPr>
      <t>Third Quarter</t>
    </r>
  </si>
  <si>
    <r>
      <t xml:space="preserve">SUKU KEEMPAT </t>
    </r>
    <r>
      <rPr>
        <i/>
        <sz val="10"/>
        <rFont val="Arial"/>
        <family val="2"/>
      </rPr>
      <t>Fourth Quarter</t>
    </r>
  </si>
  <si>
    <t>KLIA</t>
  </si>
  <si>
    <t>KLIA2</t>
  </si>
  <si>
    <t xml:space="preserve">PULAU PINANG </t>
  </si>
  <si>
    <t>KOTA KINABALU</t>
  </si>
  <si>
    <t>KUCHING</t>
  </si>
  <si>
    <t>LANGKAWI</t>
  </si>
  <si>
    <t>JOHOR BAHRU</t>
  </si>
  <si>
    <t>KOTA BHARU</t>
  </si>
  <si>
    <t>IPOH</t>
  </si>
  <si>
    <t>KUALA TERENGGANU</t>
  </si>
  <si>
    <t>ALOR SETAR</t>
  </si>
  <si>
    <t>MELAKA</t>
  </si>
  <si>
    <t>SUBANG</t>
  </si>
  <si>
    <t>KUANTAN</t>
  </si>
  <si>
    <t>TIOMAN</t>
  </si>
  <si>
    <t>PANGKOR</t>
  </si>
  <si>
    <t>REDANG</t>
  </si>
  <si>
    <t>LABUAN</t>
  </si>
  <si>
    <t>LAHAD DATU</t>
  </si>
  <si>
    <t>SANDAKAN</t>
  </si>
  <si>
    <t>TAWAU</t>
  </si>
  <si>
    <t>BINTULU</t>
  </si>
  <si>
    <t>MIRI</t>
  </si>
  <si>
    <t>SIBU</t>
  </si>
  <si>
    <t>MULU</t>
  </si>
  <si>
    <t>LIMBANG</t>
  </si>
  <si>
    <t>MUKAH</t>
  </si>
  <si>
    <t>STOL SABAH</t>
  </si>
  <si>
    <t>STOL SARAWAK</t>
  </si>
  <si>
    <r>
      <t>SEMENANJUNG</t>
    </r>
    <r>
      <rPr>
        <sz val="11"/>
        <color theme="1"/>
        <rFont val="Calibri"/>
        <family val="2"/>
        <scheme val="minor"/>
      </rPr>
      <t xml:space="preserve">                     </t>
    </r>
    <r>
      <rPr>
        <i/>
        <sz val="10"/>
        <rFont val="Arial"/>
        <family val="2"/>
      </rPr>
      <t xml:space="preserve">Peninsular    </t>
    </r>
    <r>
      <rPr>
        <sz val="11"/>
        <color theme="1"/>
        <rFont val="Calibri"/>
        <family val="2"/>
        <scheme val="minor"/>
      </rPr>
      <t xml:space="preserve">
</t>
    </r>
  </si>
  <si>
    <t xml:space="preserve">SABAH </t>
  </si>
  <si>
    <t>SARAWAK</t>
  </si>
  <si>
    <r>
      <t xml:space="preserve">JUMLAH                        </t>
    </r>
    <r>
      <rPr>
        <i/>
        <sz val="10"/>
        <rFont val="Arial"/>
        <family val="2"/>
      </rPr>
      <t xml:space="preserve">Total         </t>
    </r>
    <r>
      <rPr>
        <b/>
        <sz val="10"/>
        <rFont val="Arial"/>
        <family val="2"/>
      </rPr>
      <t xml:space="preserve">     
</t>
    </r>
    <r>
      <rPr>
        <i/>
        <sz val="10"/>
        <rFont val="Arial"/>
        <family val="2"/>
      </rPr>
      <t/>
    </r>
  </si>
  <si>
    <r>
      <t xml:space="preserve">SUMBER/ </t>
    </r>
    <r>
      <rPr>
        <i/>
        <sz val="10"/>
        <rFont val="Arial"/>
        <family val="2"/>
      </rPr>
      <t>Source</t>
    </r>
    <r>
      <rPr>
        <b/>
        <sz val="10"/>
        <rFont val="Arial"/>
        <family val="2"/>
      </rPr>
      <t>: MALAYSIA AIRPORTS HOLDINGS BERHAD (MAHB), SENAI AIRPORT TERMINAL SERVICES (SATS)</t>
    </r>
  </si>
  <si>
    <t>JADUAL 4.5: JUMLAH PENUMPANG YANG DIKENDALIKAN MENGIKUT LAPANGAN TERBANG, MALAYSIA, SUKU KEEMPAT, 2025</t>
  </si>
  <si>
    <t>Table 4.5: Total Passengers Handled by Airports, Malaysia, Fourth Quarter, 2025</t>
  </si>
  <si>
    <r>
      <t>LAPANGAN TERBANG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0"/>
        <rFont val="Arial"/>
        <family val="2"/>
      </rPr>
      <t>Airports</t>
    </r>
  </si>
  <si>
    <r>
      <t xml:space="preserve">DALAM NEGERI </t>
    </r>
    <r>
      <rPr>
        <sz val="11"/>
        <color theme="1"/>
        <rFont val="Calibri"/>
        <family val="2"/>
        <scheme val="minor"/>
      </rPr>
      <t xml:space="preserve">                              
</t>
    </r>
    <r>
      <rPr>
        <i/>
        <sz val="10"/>
        <rFont val="Arial"/>
        <family val="2"/>
      </rPr>
      <t>Domestic</t>
    </r>
  </si>
  <si>
    <r>
      <t xml:space="preserve">ANTARABANGSA </t>
    </r>
    <r>
      <rPr>
        <sz val="11"/>
        <color theme="1"/>
        <rFont val="Calibri"/>
        <family val="2"/>
        <scheme val="minor"/>
      </rPr>
      <t xml:space="preserve">                             </t>
    </r>
    <r>
      <rPr>
        <i/>
        <sz val="10"/>
        <rFont val="Arial"/>
        <family val="2"/>
      </rPr>
      <t xml:space="preserve"> 
International</t>
    </r>
  </si>
  <si>
    <r>
      <t>JUMLAH</t>
    </r>
    <r>
      <rPr>
        <sz val="11"/>
        <color theme="1"/>
        <rFont val="Calibri"/>
        <family val="2"/>
        <scheme val="minor"/>
      </rPr>
      <t xml:space="preserve">                                                         
</t>
    </r>
    <r>
      <rPr>
        <i/>
        <sz val="10"/>
        <rFont val="Arial"/>
        <family val="2"/>
      </rPr>
      <t>Total</t>
    </r>
  </si>
  <si>
    <r>
      <t xml:space="preserve">TRANSIT                               </t>
    </r>
    <r>
      <rPr>
        <sz val="11"/>
        <color theme="1"/>
        <rFont val="Calibri"/>
        <family val="2"/>
        <scheme val="minor"/>
      </rPr>
      <t xml:space="preserve">                          
</t>
    </r>
    <r>
      <rPr>
        <i/>
        <sz val="10"/>
        <rFont val="Arial"/>
        <family val="2"/>
      </rPr>
      <t>Transit</t>
    </r>
  </si>
  <si>
    <r>
      <t>KETIBAAN</t>
    </r>
    <r>
      <rPr>
        <i/>
        <sz val="10"/>
        <rFont val="Arial"/>
        <family val="2"/>
      </rPr>
      <t xml:space="preserve"> 
Arrival</t>
    </r>
  </si>
  <si>
    <r>
      <t>BERLEPAS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Departure</t>
    </r>
  </si>
  <si>
    <r>
      <t>JUMLAH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Total</t>
    </r>
  </si>
  <si>
    <r>
      <t>DALAM NEGERI</t>
    </r>
    <r>
      <rPr>
        <i/>
        <sz val="10"/>
        <rFont val="Arial"/>
        <family val="2"/>
      </rPr>
      <t xml:space="preserve"> 
Domestic</t>
    </r>
  </si>
  <si>
    <r>
      <t>ANTARABANGSA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International</t>
    </r>
  </si>
  <si>
    <t xml:space="preserve">KLIA2 </t>
  </si>
  <si>
    <r>
      <t>SEMENANJUNG</t>
    </r>
    <r>
      <rPr>
        <sz val="11"/>
        <color theme="1"/>
        <rFont val="Calibri"/>
        <family val="2"/>
        <scheme val="minor"/>
      </rPr>
      <t xml:space="preserve">                         </t>
    </r>
    <r>
      <rPr>
        <i/>
        <sz val="10"/>
        <rFont val="Arial"/>
        <family val="2"/>
      </rPr>
      <t>Peninsular</t>
    </r>
  </si>
  <si>
    <r>
      <t xml:space="preserve">JUMLAH                                     
</t>
    </r>
    <r>
      <rPr>
        <i/>
        <sz val="10"/>
        <rFont val="Arial"/>
        <family val="2"/>
      </rPr>
      <t>Total</t>
    </r>
    <r>
      <rPr>
        <b/>
        <sz val="10"/>
        <rFont val="Arial"/>
        <family val="2"/>
      </rPr>
      <t xml:space="preserve"> </t>
    </r>
  </si>
  <si>
    <t>JADUAL 4.6: JUMLAH KARGO YANG DIKENDALIKAN MENGIKUT LAPANGAN TERBANG (TIDAK TERMASUK KARGO TRANSIT), MALAYSIA, SUKU KEEMPAT, 2025</t>
  </si>
  <si>
    <t>Table 4.6: Total Cargo Handled by Airports (Excluding Cargo in Transit), Malaysia, Fourth Quarter, 2025</t>
  </si>
  <si>
    <t>KILOGRAM (KG)</t>
  </si>
  <si>
    <r>
      <t>SEMENANJUNG</t>
    </r>
    <r>
      <rPr>
        <sz val="11"/>
        <color theme="1"/>
        <rFont val="Calibri"/>
        <family val="2"/>
        <scheme val="minor"/>
      </rPr>
      <t xml:space="preserve">                         
</t>
    </r>
    <r>
      <rPr>
        <i/>
        <sz val="10"/>
        <rFont val="Arial"/>
        <family val="2"/>
      </rPr>
      <t>Peninsular</t>
    </r>
  </si>
  <si>
    <r>
      <t xml:space="preserve">JUMLAH                                     
</t>
    </r>
    <r>
      <rPr>
        <i/>
        <sz val="10"/>
        <rFont val="Arial"/>
        <family val="2"/>
      </rPr>
      <t>Total</t>
    </r>
    <r>
      <rPr>
        <b/>
        <i/>
        <sz val="10"/>
        <rFont val="Arial"/>
        <family val="2"/>
      </rPr>
      <t xml:space="preserve"> </t>
    </r>
  </si>
  <si>
    <t>JADUAL 4.7: JUMLAH KARGO YANG DIKENDALIKAN MENGIKUT LAPANGAN TERBANG, MALAYSIA, SUKU KEEMPAT, 2025</t>
  </si>
  <si>
    <t>Table 4.7: Total Cargo Handled by Airports, Malaysia, Fourth Quarter, 2025</t>
  </si>
  <si>
    <r>
      <t>DIHANTAR</t>
    </r>
    <r>
      <rPr>
        <i/>
        <sz val="10"/>
        <rFont val="Arial"/>
        <family val="2"/>
      </rPr>
      <t xml:space="preserve"> 
Unloaded</t>
    </r>
  </si>
  <si>
    <r>
      <t>DIANGKUT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Loaded</t>
    </r>
  </si>
  <si>
    <r>
      <t>ANTARA-BANGSA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International</t>
    </r>
  </si>
  <si>
    <t>JADUAL 4.8: JUMLAH MEL YANG DIKENDALIKAN MENGIKUT LAPANGAN TERBANG (TIDAK TERMASUK MEL TRANSIT), MALAYSIA, SUKU KEEMPAT, 2025</t>
  </si>
  <si>
    <t>Table 4.8: Total Mail Handled by Airports (Excluding Mel in Transit), Malaysia, Fourth Quarter, 2025</t>
  </si>
  <si>
    <r>
      <t xml:space="preserve">LAPANGAN TERBANG
</t>
    </r>
    <r>
      <rPr>
        <i/>
        <sz val="10"/>
        <rFont val="Arial"/>
        <family val="2"/>
      </rPr>
      <t xml:space="preserve"> Airports</t>
    </r>
  </si>
  <si>
    <r>
      <t xml:space="preserve">SUKU KETIGA     </t>
    </r>
    <r>
      <rPr>
        <i/>
        <sz val="10"/>
        <rFont val="Arial"/>
        <family val="2"/>
      </rPr>
      <t>Third Quarter</t>
    </r>
  </si>
  <si>
    <r>
      <t xml:space="preserve">SUKU KEEMPAT     </t>
    </r>
    <r>
      <rPr>
        <i/>
        <sz val="10"/>
        <rFont val="Arial"/>
        <family val="2"/>
      </rPr>
      <t>Fourth Quarter</t>
    </r>
  </si>
  <si>
    <r>
      <rPr>
        <b/>
        <sz val="10"/>
        <rFont val="Arial"/>
        <family val="2"/>
      </rPr>
      <t>SUMBER/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0"/>
        <rFont val="Arial"/>
        <family val="2"/>
      </rPr>
      <t>Source</t>
    </r>
    <r>
      <rPr>
        <sz val="11"/>
        <color theme="1"/>
        <rFont val="Calibri"/>
        <family val="2"/>
        <scheme val="minor"/>
      </rPr>
      <t xml:space="preserve">: </t>
    </r>
    <r>
      <rPr>
        <b/>
        <sz val="10"/>
        <rFont val="Arial"/>
        <family val="2"/>
      </rPr>
      <t>MALAYSIA AIRPORTS HOLDINGS BERHAD (MAHB)</t>
    </r>
  </si>
  <si>
    <t>JADUAL 4.9: JUMLAH MEL YANG DIKENDALIKAN MENGIKUT LAPANGAN TERBANG, MALAYSIA, SUKU KEEMPAT, 2025</t>
  </si>
  <si>
    <t>Table 4.9: Total Mail Handled by Airports, Malaysia, Fourth Quarter, 2025</t>
  </si>
  <si>
    <r>
      <t xml:space="preserve">SUMBER/ </t>
    </r>
    <r>
      <rPr>
        <i/>
        <sz val="10"/>
        <rFont val="Arial"/>
        <family val="2"/>
      </rPr>
      <t>Source</t>
    </r>
    <r>
      <rPr>
        <b/>
        <sz val="10"/>
        <rFont val="Arial"/>
        <family val="2"/>
      </rPr>
      <t>: MALAYSIA AIRPORTS HOLDINGS BERHAD (MAHB)</t>
    </r>
  </si>
  <si>
    <t>JADUAL 4.10: JUMLAH PERGERAKAN PESAWAT PERDAGANGAN YANG DIKENDALIKAN MENGIKUT LAPANGAN TERBANG, MALAYSIA, SUKU KEEMPAT, 2025</t>
  </si>
  <si>
    <t>Table 4.10: Total Commercial Aircraft Movements Handled by Airports, Malaysia, Fourth Quarter, 2025</t>
  </si>
  <si>
    <r>
      <rPr>
        <b/>
        <sz val="10"/>
        <rFont val="Arial"/>
        <family val="2"/>
      </rPr>
      <t>SUMBER/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0"/>
        <rFont val="Arial"/>
        <family val="2"/>
      </rPr>
      <t>Source</t>
    </r>
    <r>
      <rPr>
        <b/>
        <sz val="10"/>
        <rFont val="Arial"/>
        <family val="2"/>
      </rPr>
      <t>: MALAYSIA AIRPORTS HOLDINGS BERHAD (MAHB), SENAI AIRPORT TERMINAL SERVICES (SATS)</t>
    </r>
  </si>
  <si>
    <t>JADUAL 4.11: JUMLAH PERGERAKKAN PESAWAT PERDAGANGAN YANG DIKENDALIKAN MENGIKUT LAPANGAN TERBANG, MALAYSIA, SUKU KEEMPAT, 2025</t>
  </si>
  <si>
    <t>Table 4.11: Total Commercial Aircraft Movements Handled by Airports, Malaysia, Fourth Quarter, 2025</t>
  </si>
  <si>
    <r>
      <t>BERJADUAL</t>
    </r>
    <r>
      <rPr>
        <i/>
        <sz val="10"/>
        <rFont val="Arial"/>
        <family val="2"/>
      </rPr>
      <t xml:space="preserve"> 
Scheduled</t>
    </r>
  </si>
  <si>
    <r>
      <t>TIDAK BERJADUAL</t>
    </r>
    <r>
      <rPr>
        <i/>
        <sz val="10"/>
        <rFont val="Arial"/>
        <family val="2"/>
      </rPr>
      <t xml:space="preserve"> 
Non Scheduled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</si>
</sst>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_);_(* \(#,##0\);_(* &quot;-&quot;??_);_(@_)"/>
    <numFmt numFmtId="165" formatCode="_(* #,##0_);_(* \(#,##0\);_(* &quot;-&quot;_);_(@_)"/>
    <numFmt numFmtId="166" formatCode="_(* #,##0.00_);_(* \(#,##0.00\);_(* &quot;-&quot;??_);_(@_)"/>
    <numFmt numFmtId="167" formatCode="_-* #,##0_-;\-* #,##0_-;_-* &quot;-&quot;??_-;_-@_-"/>
    <numFmt numFmtId="168" formatCode="0.0%"/>
  </numFmts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color indexed="8"/>
      <name val="Arial"/>
      <family val="2"/>
    </font>
    <font>
      <b/>
      <i/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  <fill>
      <patternFill patternType="solid">
        <fgColor rgb="FFCC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8" fillId="0" borderId="0"/>
    <xf numFmtId="164" fontId="1" fillId="0" borderId="0"/>
  </cellStyleXfs>
  <cellXfs count="122">
    <xf numFmtId="0" fontId="0" fillId="0" borderId="0" xfId="0"/>
    <xf numFmtId="0" fontId="2" fillId="0" borderId="0" xfId="1" applyFont="1" applyAlignment="1" applyProtection="1">
      <alignment horizontal="center"/>
      <protection locked="0"/>
    </xf>
    <xf numFmtId="0" fontId="1" fillId="0" borderId="0" xfId="1" applyFont="1" applyProtection="1">
      <protection locked="0"/>
    </xf>
    <xf numFmtId="0" fontId="3" fillId="0" borderId="0" xfId="1" applyFont="1" applyAlignment="1" applyProtection="1">
      <alignment horizontal="center"/>
      <protection locked="0"/>
    </xf>
    <xf numFmtId="0" fontId="3" fillId="0" borderId="0" xfId="1" applyFont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horizontal="center" wrapText="1"/>
    </xf>
    <xf numFmtId="0" fontId="2" fillId="3" borderId="0" xfId="1" applyFont="1" applyFill="1" applyBorder="1" applyAlignment="1" applyProtection="1">
      <alignment horizontal="left" vertical="center" wrapText="1" indent="1"/>
    </xf>
    <xf numFmtId="164" fontId="1" fillId="3" borderId="0" xfId="1" applyNumberFormat="1" applyFont="1" applyFill="1" applyBorder="1" applyAlignment="1" applyProtection="1">
      <alignment vertical="center"/>
      <protection locked="0"/>
    </xf>
    <xf numFmtId="164" fontId="1" fillId="3" borderId="0" xfId="1" applyNumberFormat="1" applyFont="1" applyFill="1" applyBorder="1" applyProtection="1">
      <protection locked="0"/>
    </xf>
    <xf numFmtId="164" fontId="1" fillId="0" borderId="0" xfId="1" applyNumberFormat="1" applyFont="1" applyProtection="1">
      <protection locked="0"/>
    </xf>
    <xf numFmtId="0" fontId="2" fillId="3" borderId="0" xfId="1" applyFont="1" applyFill="1" applyBorder="1" applyAlignment="1" applyProtection="1">
      <alignment horizontal="left" wrapText="1" indent="1"/>
    </xf>
    <xf numFmtId="164" fontId="1" fillId="3" borderId="0" xfId="1" applyNumberFormat="1" applyFont="1" applyFill="1" applyBorder="1" applyAlignment="1" applyProtection="1">
      <alignment horizontal="center"/>
      <protection locked="0"/>
    </xf>
    <xf numFmtId="165" fontId="1" fillId="3" borderId="0" xfId="1" applyNumberFormat="1" applyFont="1" applyFill="1" applyBorder="1" applyAlignment="1" applyProtection="1">
      <alignment vertical="center" wrapText="1"/>
      <protection locked="0"/>
    </xf>
    <xf numFmtId="0" fontId="2" fillId="3" borderId="2" xfId="1" applyFont="1" applyFill="1" applyBorder="1" applyAlignment="1" applyProtection="1">
      <alignment horizontal="left" vertical="center" wrapText="1" indent="1"/>
    </xf>
    <xf numFmtId="165" fontId="2" fillId="3" borderId="2" xfId="1" applyNumberFormat="1" applyFont="1" applyFill="1" applyBorder="1" applyAlignment="1" applyProtection="1">
      <alignment vertical="center" wrapText="1"/>
    </xf>
    <xf numFmtId="165" fontId="2" fillId="3" borderId="0" xfId="1" applyNumberFormat="1" applyFont="1" applyFill="1" applyBorder="1" applyAlignment="1" applyProtection="1">
      <alignment vertical="center" wrapText="1"/>
    </xf>
    <xf numFmtId="0" fontId="2" fillId="3" borderId="1" xfId="1" applyFont="1" applyFill="1" applyBorder="1" applyAlignment="1" applyProtection="1">
      <alignment horizontal="left" vertical="center" wrapText="1" indent="1"/>
    </xf>
    <xf numFmtId="165" fontId="2" fillId="3" borderId="1" xfId="1" applyNumberFormat="1" applyFont="1" applyFill="1" applyBorder="1" applyAlignment="1" applyProtection="1">
      <alignment vertical="center" wrapText="1"/>
    </xf>
    <xf numFmtId="0" fontId="2" fillId="0" borderId="0" xfId="1" applyFont="1" applyProtection="1">
      <protection locked="0"/>
    </xf>
    <xf numFmtId="0" fontId="1" fillId="0" borderId="0" xfId="1" applyFont="1" applyAlignment="1" applyProtection="1">
      <protection locked="0"/>
    </xf>
    <xf numFmtId="0" fontId="3" fillId="0" borderId="0" xfId="1" applyFont="1" applyProtection="1"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1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0" xfId="1" applyFont="1" applyFill="1" applyBorder="1" applyAlignment="1" applyProtection="1">
      <alignment horizontal="center" vertical="center" wrapText="1"/>
      <protection locked="0"/>
    </xf>
    <xf numFmtId="0" fontId="1" fillId="2" borderId="0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164" fontId="1" fillId="3" borderId="0" xfId="2" applyNumberFormat="1" applyFont="1" applyFill="1" applyBorder="1" applyAlignment="1" applyProtection="1">
      <alignment vertical="center"/>
      <protection locked="0"/>
    </xf>
    <xf numFmtId="164" fontId="1" fillId="3" borderId="0" xfId="2" applyNumberFormat="1" applyFont="1" applyFill="1" applyBorder="1" applyAlignment="1" applyProtection="1">
      <alignment vertical="center"/>
    </xf>
    <xf numFmtId="164" fontId="1" fillId="3" borderId="0" xfId="2" applyNumberFormat="1" applyFont="1" applyFill="1" applyBorder="1" applyAlignment="1" applyProtection="1">
      <alignment horizontal="right" vertical="center"/>
    </xf>
    <xf numFmtId="164" fontId="4" fillId="3" borderId="0" xfId="2" applyNumberFormat="1" applyFont="1" applyFill="1" applyBorder="1" applyAlignment="1" applyProtection="1">
      <alignment horizontal="right" vertical="center"/>
    </xf>
    <xf numFmtId="164" fontId="2" fillId="3" borderId="2" xfId="2" applyNumberFormat="1" applyFont="1" applyFill="1" applyBorder="1" applyAlignment="1" applyProtection="1">
      <alignment horizontal="right" vertical="center" wrapText="1"/>
    </xf>
    <xf numFmtId="164" fontId="1" fillId="3" borderId="0" xfId="2" applyNumberFormat="1" applyFont="1" applyFill="1" applyBorder="1" applyAlignment="1" applyProtection="1">
      <alignment horizontal="right"/>
    </xf>
    <xf numFmtId="164" fontId="2" fillId="3" borderId="1" xfId="1" applyNumberFormat="1" applyFont="1" applyFill="1" applyBorder="1" applyAlignment="1" applyProtection="1">
      <alignment horizontal="right" vertical="center" wrapText="1"/>
    </xf>
    <xf numFmtId="0" fontId="2" fillId="0" borderId="0" xfId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1" fillId="0" borderId="0" xfId="1" applyFont="1" applyAlignment="1" applyProtection="1">
      <alignment vertical="center"/>
      <protection locked="0"/>
    </xf>
    <xf numFmtId="0" fontId="1" fillId="0" borderId="0" xfId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center" wrapText="1"/>
      <protection locked="0"/>
    </xf>
    <xf numFmtId="164" fontId="1" fillId="3" borderId="0" xfId="1" applyNumberFormat="1" applyFont="1" applyFill="1" applyBorder="1" applyAlignment="1" applyProtection="1">
      <protection locked="0"/>
    </xf>
    <xf numFmtId="166" fontId="1" fillId="0" borderId="0" xfId="1" applyNumberFormat="1" applyFont="1" applyProtection="1">
      <protection locked="0"/>
    </xf>
    <xf numFmtId="165" fontId="1" fillId="3" borderId="0" xfId="3" applyFont="1" applyFill="1" applyProtection="1">
      <protection locked="0"/>
    </xf>
    <xf numFmtId="164" fontId="1" fillId="3" borderId="0" xfId="1" applyNumberFormat="1" applyFont="1" applyFill="1" applyBorder="1" applyAlignment="1" applyProtection="1">
      <alignment horizontal="right"/>
      <protection locked="0"/>
    </xf>
    <xf numFmtId="165" fontId="1" fillId="3" borderId="0" xfId="1" applyNumberFormat="1" applyFont="1" applyFill="1" applyBorder="1" applyAlignment="1" applyProtection="1">
      <alignment vertical="center" wrapText="1"/>
    </xf>
    <xf numFmtId="167" fontId="1" fillId="3" borderId="0" xfId="2" applyNumberFormat="1" applyFont="1" applyFill="1" applyBorder="1" applyAlignment="1" applyProtection="1">
      <alignment vertical="center"/>
      <protection locked="0"/>
    </xf>
    <xf numFmtId="167" fontId="1" fillId="3" borderId="0" xfId="2" applyNumberFormat="1" applyFont="1" applyFill="1" applyBorder="1" applyAlignment="1" applyProtection="1">
      <alignment vertical="center"/>
    </xf>
    <xf numFmtId="167" fontId="1" fillId="3" borderId="0" xfId="2" applyNumberFormat="1" applyFont="1" applyFill="1" applyBorder="1" applyAlignment="1" applyProtection="1">
      <alignment horizontal="right"/>
    </xf>
    <xf numFmtId="167" fontId="4" fillId="3" borderId="0" xfId="2" applyNumberFormat="1" applyFont="1" applyFill="1" applyBorder="1" applyAlignment="1" applyProtection="1">
      <alignment horizontal="right"/>
    </xf>
    <xf numFmtId="164" fontId="1" fillId="3" borderId="0" xfId="2" applyNumberFormat="1" applyFont="1" applyFill="1" applyBorder="1" applyAlignment="1" applyProtection="1">
      <protection locked="0"/>
    </xf>
    <xf numFmtId="164" fontId="1" fillId="3" borderId="0" xfId="2" applyNumberFormat="1" applyFont="1" applyFill="1" applyBorder="1" applyAlignment="1" applyProtection="1"/>
    <xf numFmtId="0" fontId="6" fillId="0" borderId="0" xfId="1" applyFont="1" applyAlignment="1" applyProtection="1">
      <protection locked="0"/>
    </xf>
    <xf numFmtId="0" fontId="6" fillId="0" borderId="0" xfId="1" applyFont="1" applyProtection="1">
      <protection locked="0"/>
    </xf>
    <xf numFmtId="0" fontId="7" fillId="0" borderId="0" xfId="1" applyFont="1" applyProtection="1">
      <protection locked="0"/>
    </xf>
    <xf numFmtId="3" fontId="1" fillId="0" borderId="0" xfId="1" applyNumberFormat="1" applyFont="1" applyProtection="1">
      <protection locked="0"/>
    </xf>
    <xf numFmtId="10" fontId="1" fillId="0" borderId="0" xfId="1" applyNumberFormat="1" applyFont="1" applyProtection="1">
      <protection locked="0"/>
    </xf>
    <xf numFmtId="3" fontId="6" fillId="0" borderId="0" xfId="1" applyNumberFormat="1" applyFont="1" applyProtection="1">
      <protection locked="0"/>
    </xf>
    <xf numFmtId="167" fontId="7" fillId="0" borderId="0" xfId="2" applyNumberFormat="1" applyFont="1" applyProtection="1">
      <protection locked="0"/>
    </xf>
    <xf numFmtId="3" fontId="1" fillId="3" borderId="0" xfId="2" applyNumberFormat="1" applyFont="1" applyFill="1" applyBorder="1" applyAlignment="1" applyProtection="1">
      <protection locked="0"/>
    </xf>
    <xf numFmtId="164" fontId="6" fillId="0" borderId="0" xfId="1" applyNumberFormat="1" applyFont="1" applyAlignment="1" applyProtection="1">
      <protection locked="0"/>
    </xf>
    <xf numFmtId="167" fontId="6" fillId="0" borderId="0" xfId="1" applyNumberFormat="1" applyFont="1" applyAlignment="1" applyProtection="1">
      <protection locked="0"/>
    </xf>
    <xf numFmtId="164" fontId="2" fillId="3" borderId="2" xfId="2" applyNumberFormat="1" applyFont="1" applyFill="1" applyBorder="1" applyAlignment="1" applyProtection="1">
      <alignment vertical="center" wrapText="1"/>
    </xf>
    <xf numFmtId="164" fontId="2" fillId="3" borderId="0" xfId="2" applyNumberFormat="1" applyFont="1" applyFill="1" applyBorder="1" applyAlignment="1" applyProtection="1">
      <alignment horizontal="right"/>
    </xf>
    <xf numFmtId="164" fontId="2" fillId="3" borderId="0" xfId="2" applyNumberFormat="1" applyFont="1" applyFill="1" applyBorder="1" applyAlignment="1" applyProtection="1">
      <alignment horizontal="right"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0" fillId="0" borderId="0" xfId="2" applyNumberFormat="1" applyFont="1" applyBorder="1" applyProtection="1">
      <protection locked="0"/>
    </xf>
    <xf numFmtId="164" fontId="1" fillId="0" borderId="0" xfId="1" applyNumberFormat="1" applyFont="1" applyBorder="1" applyProtection="1">
      <protection locked="0"/>
    </xf>
    <xf numFmtId="0" fontId="1" fillId="0" borderId="0" xfId="1" applyFont="1" applyBorder="1" applyProtection="1">
      <protection locked="0"/>
    </xf>
    <xf numFmtId="0" fontId="0" fillId="0" borderId="0" xfId="4" applyFont="1" applyProtection="1">
      <protection locked="0"/>
    </xf>
    <xf numFmtId="0" fontId="2" fillId="0" borderId="0" xfId="4" applyFont="1" applyAlignment="1" applyProtection="1">
      <alignment horizontal="right"/>
      <protection locked="0"/>
    </xf>
    <xf numFmtId="0" fontId="2" fillId="2" borderId="2" xfId="4" applyFont="1" applyFill="1" applyBorder="1" applyAlignment="1" applyProtection="1">
      <alignment horizontal="center" vertical="center" wrapText="1"/>
      <protection locked="0"/>
    </xf>
    <xf numFmtId="0" fontId="0" fillId="2" borderId="2" xfId="4" applyFont="1" applyFill="1" applyBorder="1" applyAlignment="1" applyProtection="1">
      <alignment horizontal="center" vertical="center" wrapText="1"/>
      <protection locked="0"/>
    </xf>
    <xf numFmtId="0" fontId="2" fillId="2" borderId="1" xfId="4" applyFont="1" applyFill="1" applyBorder="1" applyAlignment="1" applyProtection="1">
      <alignment horizontal="center" vertical="center" wrapText="1"/>
      <protection locked="0"/>
    </xf>
    <xf numFmtId="0" fontId="0" fillId="2" borderId="1" xfId="4" applyFont="1" applyFill="1" applyBorder="1" applyAlignment="1" applyProtection="1">
      <alignment horizontal="center" vertical="center" wrapText="1"/>
      <protection locked="0"/>
    </xf>
    <xf numFmtId="0" fontId="2" fillId="2" borderId="0" xfId="4" applyFont="1" applyFill="1" applyBorder="1" applyAlignment="1" applyProtection="1">
      <alignment horizontal="center" vertical="center" wrapText="1"/>
      <protection locked="0"/>
    </xf>
    <xf numFmtId="0" fontId="0" fillId="2" borderId="0" xfId="4" applyFont="1" applyFill="1" applyBorder="1" applyAlignment="1" applyProtection="1">
      <alignment horizontal="center" vertical="center" wrapText="1"/>
      <protection locked="0"/>
    </xf>
    <xf numFmtId="0" fontId="2" fillId="2" borderId="3" xfId="4" applyFont="1" applyFill="1" applyBorder="1" applyAlignment="1" applyProtection="1">
      <alignment horizontal="center" vertical="center" wrapText="1"/>
      <protection locked="0"/>
    </xf>
    <xf numFmtId="0" fontId="2" fillId="3" borderId="0" xfId="4" applyFont="1" applyFill="1" applyBorder="1" applyAlignment="1" applyProtection="1">
      <alignment horizontal="left" vertical="center" wrapText="1" indent="1"/>
    </xf>
    <xf numFmtId="164" fontId="0" fillId="3" borderId="0" xfId="5" applyNumberFormat="1" applyFont="1" applyFill="1" applyBorder="1" applyAlignment="1" applyProtection="1">
      <protection locked="0"/>
    </xf>
    <xf numFmtId="164" fontId="0" fillId="3" borderId="0" xfId="5" applyNumberFormat="1" applyFont="1" applyFill="1" applyBorder="1" applyAlignment="1" applyProtection="1"/>
    <xf numFmtId="0" fontId="2" fillId="3" borderId="0" xfId="4" applyFont="1" applyFill="1" applyBorder="1" applyAlignment="1" applyProtection="1">
      <alignment horizontal="left" wrapText="1" indent="1"/>
    </xf>
    <xf numFmtId="0" fontId="2" fillId="3" borderId="2" xfId="4" applyFont="1" applyFill="1" applyBorder="1" applyAlignment="1" applyProtection="1">
      <alignment horizontal="left" vertical="center" wrapText="1" indent="1"/>
    </xf>
    <xf numFmtId="164" fontId="2" fillId="3" borderId="2" xfId="5" applyNumberFormat="1" applyFont="1" applyFill="1" applyBorder="1" applyAlignment="1" applyProtection="1">
      <alignment horizontal="center" vertical="center" wrapText="1"/>
    </xf>
    <xf numFmtId="164" fontId="2" fillId="3" borderId="0" xfId="5" applyNumberFormat="1" applyFont="1" applyFill="1" applyBorder="1" applyAlignment="1" applyProtection="1">
      <alignment horizontal="center" vertical="center"/>
    </xf>
    <xf numFmtId="0" fontId="2" fillId="3" borderId="1" xfId="4" applyFont="1" applyFill="1" applyBorder="1" applyAlignment="1" applyProtection="1">
      <alignment horizontal="left" vertical="center" wrapText="1" indent="1"/>
    </xf>
    <xf numFmtId="164" fontId="2" fillId="3" borderId="1" xfId="4" applyNumberFormat="1" applyFont="1" applyFill="1" applyBorder="1" applyAlignment="1" applyProtection="1">
      <alignment horizontal="center" vertical="center" wrapText="1"/>
    </xf>
    <xf numFmtId="0" fontId="2" fillId="0" borderId="0" xfId="4" applyFont="1" applyFill="1" applyBorder="1" applyAlignment="1" applyProtection="1">
      <alignment horizontal="left" vertical="center" wrapText="1" indent="1"/>
      <protection locked="0"/>
    </xf>
    <xf numFmtId="164" fontId="2" fillId="0" borderId="0" xfId="4" applyNumberFormat="1" applyFont="1" applyFill="1" applyBorder="1" applyAlignment="1" applyProtection="1">
      <alignment horizontal="right" vertical="center" wrapText="1"/>
      <protection locked="0"/>
    </xf>
    <xf numFmtId="164" fontId="0" fillId="0" borderId="0" xfId="5" applyNumberFormat="1" applyFont="1" applyFill="1" applyBorder="1" applyAlignment="1" applyProtection="1">
      <protection locked="0"/>
    </xf>
    <xf numFmtId="0" fontId="0" fillId="0" borderId="0" xfId="4" applyFont="1" applyFill="1" applyProtection="1">
      <protection locked="0"/>
    </xf>
    <xf numFmtId="167" fontId="0" fillId="0" borderId="0" xfId="2" applyNumberFormat="1" applyFont="1" applyAlignment="1" applyProtection="1">
      <protection locked="0"/>
    </xf>
    <xf numFmtId="168" fontId="1" fillId="0" borderId="0" xfId="1" applyNumberFormat="1" applyFont="1" applyAlignment="1" applyProtection="1">
      <protection locked="0"/>
    </xf>
    <xf numFmtId="3" fontId="0" fillId="0" borderId="0" xfId="2" applyNumberFormat="1" applyFont="1" applyAlignment="1" applyProtection="1">
      <protection locked="0"/>
    </xf>
    <xf numFmtId="0" fontId="5" fillId="0" borderId="0" xfId="1" applyFont="1" applyAlignment="1" applyProtection="1">
      <protection locked="0"/>
    </xf>
    <xf numFmtId="3" fontId="5" fillId="0" borderId="0" xfId="1" applyNumberFormat="1" applyFont="1" applyAlignment="1" applyProtection="1">
      <protection locked="0"/>
    </xf>
    <xf numFmtId="168" fontId="2" fillId="0" borderId="0" xfId="1" applyNumberFormat="1" applyFont="1" applyAlignment="1" applyProtection="1">
      <protection locked="0"/>
    </xf>
    <xf numFmtId="167" fontId="3" fillId="0" borderId="0" xfId="2" applyNumberFormat="1" applyFont="1" applyAlignment="1" applyProtection="1">
      <protection locked="0"/>
    </xf>
    <xf numFmtId="167" fontId="3" fillId="0" borderId="0" xfId="2" applyNumberFormat="1" applyFont="1" applyProtection="1">
      <protection locked="0"/>
    </xf>
    <xf numFmtId="168" fontId="3" fillId="0" borderId="0" xfId="1" applyNumberFormat="1" applyFont="1" applyProtection="1">
      <protection locked="0"/>
    </xf>
    <xf numFmtId="168" fontId="3" fillId="0" borderId="0" xfId="1" applyNumberFormat="1" applyFont="1" applyAlignment="1" applyProtection="1">
      <alignment horizontal="center"/>
      <protection locked="0"/>
    </xf>
    <xf numFmtId="0" fontId="2" fillId="0" borderId="0" xfId="6" applyFont="1" applyAlignment="1" applyProtection="1">
      <alignment horizontal="center"/>
      <protection locked="0"/>
    </xf>
    <xf numFmtId="0" fontId="2" fillId="0" borderId="0" xfId="6" applyFont="1" applyAlignment="1" applyProtection="1">
      <protection locked="0"/>
    </xf>
    <xf numFmtId="0" fontId="1" fillId="0" borderId="0" xfId="6" applyFont="1" applyProtection="1">
      <protection locked="0"/>
    </xf>
    <xf numFmtId="0" fontId="3" fillId="0" borderId="0" xfId="6" applyFont="1" applyAlignment="1" applyProtection="1">
      <alignment horizontal="center"/>
      <protection locked="0"/>
    </xf>
    <xf numFmtId="0" fontId="3" fillId="0" borderId="0" xfId="6" applyFont="1" applyAlignment="1" applyProtection="1">
      <protection locked="0"/>
    </xf>
    <xf numFmtId="164" fontId="1" fillId="3" borderId="0" xfId="1" applyNumberFormat="1" applyFont="1" applyFill="1" applyBorder="1" applyAlignment="1" applyProtection="1">
      <alignment vertical="center" wrapText="1"/>
      <protection locked="0"/>
    </xf>
    <xf numFmtId="165" fontId="2" fillId="3" borderId="2" xfId="1" applyNumberFormat="1" applyFont="1" applyFill="1" applyBorder="1" applyAlignment="1" applyProtection="1">
      <alignment horizontal="right" vertical="center" wrapText="1"/>
    </xf>
    <xf numFmtId="165" fontId="2" fillId="3" borderId="0" xfId="1" applyNumberFormat="1" applyFont="1" applyFill="1" applyBorder="1" applyAlignment="1" applyProtection="1">
      <alignment horizontal="right" vertical="center" wrapText="1"/>
    </xf>
    <xf numFmtId="165" fontId="2" fillId="3" borderId="1" xfId="1" applyNumberFormat="1" applyFont="1" applyFill="1" applyBorder="1" applyAlignment="1" applyProtection="1">
      <alignment horizontal="right" vertical="center" wrapText="1"/>
    </xf>
    <xf numFmtId="164" fontId="2" fillId="0" borderId="0" xfId="7" applyFont="1" applyAlignment="1" applyProtection="1">
      <alignment horizontal="center"/>
      <protection locked="0"/>
    </xf>
    <xf numFmtId="164" fontId="1" fillId="0" borderId="0" xfId="7" applyFont="1" applyProtection="1">
      <protection locked="0"/>
    </xf>
    <xf numFmtId="164" fontId="3" fillId="0" borderId="0" xfId="7" applyFont="1" applyAlignment="1" applyProtection="1">
      <alignment horizontal="center"/>
      <protection locked="0"/>
    </xf>
    <xf numFmtId="164" fontId="4" fillId="3" borderId="0" xfId="2" applyNumberFormat="1" applyFont="1" applyFill="1" applyBorder="1" applyAlignment="1" applyProtection="1">
      <alignment horizontal="right"/>
    </xf>
    <xf numFmtId="167" fontId="1" fillId="0" borderId="0" xfId="1" applyNumberFormat="1" applyFont="1" applyProtection="1">
      <protection locked="0"/>
    </xf>
    <xf numFmtId="167" fontId="1" fillId="3" borderId="0" xfId="1" applyNumberFormat="1" applyFont="1" applyFill="1" applyBorder="1" applyAlignment="1" applyProtection="1">
      <alignment vertical="center" wrapText="1"/>
      <protection locked="0"/>
    </xf>
    <xf numFmtId="0" fontId="2" fillId="3" borderId="2" xfId="1" applyFont="1" applyFill="1" applyBorder="1" applyAlignment="1" applyProtection="1">
      <alignment horizontal="left" vertical="center" wrapText="1" indent="1"/>
    </xf>
    <xf numFmtId="164" fontId="2" fillId="3" borderId="2" xfId="2" applyNumberFormat="1" applyFont="1" applyFill="1" applyBorder="1" applyAlignment="1" applyProtection="1">
      <alignment vertical="center" wrapText="1"/>
    </xf>
    <xf numFmtId="0" fontId="2" fillId="3" borderId="0" xfId="1" applyFont="1" applyFill="1" applyBorder="1" applyAlignment="1" applyProtection="1">
      <alignment horizontal="left" vertical="center" wrapText="1" indent="1"/>
    </xf>
    <xf numFmtId="164" fontId="2" fillId="3" borderId="0" xfId="2" applyNumberFormat="1" applyFont="1" applyFill="1" applyBorder="1" applyAlignment="1" applyProtection="1">
      <alignment vertical="center" wrapText="1"/>
    </xf>
    <xf numFmtId="164" fontId="2" fillId="3" borderId="2" xfId="1" applyNumberFormat="1" applyFont="1" applyFill="1" applyBorder="1" applyAlignment="1" applyProtection="1">
      <alignment horizontal="right" vertical="center" wrapText="1"/>
    </xf>
    <xf numFmtId="0" fontId="2" fillId="3" borderId="3" xfId="1" applyFont="1" applyFill="1" applyBorder="1" applyAlignment="1" applyProtection="1">
      <alignment horizontal="left" vertical="center" wrapText="1" indent="1"/>
    </xf>
    <xf numFmtId="164" fontId="2" fillId="3" borderId="3" xfId="1" applyNumberFormat="1" applyFont="1" applyFill="1" applyBorder="1" applyAlignment="1" applyProtection="1">
      <alignment horizontal="right" vertical="center" wrapText="1"/>
    </xf>
  </cellXfs>
  <cellStyles count="8">
    <cellStyle name="Comma [0] 2" xfId="3" xr:uid="{B2CFBF1E-609A-4838-887A-0B55399E4EA6}"/>
    <cellStyle name="Comma 2" xfId="2" xr:uid="{839CEEE5-95C1-495F-8115-B236703F9A01}"/>
    <cellStyle name="Comma 2 2" xfId="5" xr:uid="{8ACAA2B2-3DE1-4826-9B91-E5ED4ABCE265}"/>
    <cellStyle name="Normal" xfId="0" builtinId="0"/>
    <cellStyle name="Normal 2" xfId="1" xr:uid="{02A4B0F7-1C6D-404C-8384-C774944C16CF}"/>
    <cellStyle name="Normal 2 2" xfId="4" xr:uid="{83B38FBF-9E13-4F03-AAE8-2F07055ABD20}"/>
    <cellStyle name="Normal 3" xfId="6" xr:uid="{A553A298-B49E-48CD-B21D-B3DF1E80D68C}"/>
    <cellStyle name="Normal 4" xfId="7" xr:uid="{4522FE63-2640-4A49-8FEE-211DE151C3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2EE7-1335-4248-B03F-6FE8FBCAFA9F}">
  <dimension ref="A1:N48"/>
  <sheetViews>
    <sheetView tabSelected="1" zoomScale="80" zoomScaleNormal="80" zoomScaleSheetLayoutView="98" workbookViewId="0">
      <pane xSplit="1" topLeftCell="B1" activePane="topRight" state="frozen"/>
      <selection pane="topRight" activeCell="I16" sqref="I16"/>
    </sheetView>
  </sheetViews>
  <sheetFormatPr defaultColWidth="9.140625" defaultRowHeight="12" customHeight="1"/>
  <cols>
    <col min="1" max="1" width="23.42578125" style="2" customWidth="1"/>
    <col min="2" max="2" width="16.5703125" style="2" customWidth="1"/>
    <col min="3" max="4" width="15.42578125" style="2" customWidth="1"/>
    <col min="5" max="5" width="16.140625" style="2" customWidth="1"/>
    <col min="6" max="7" width="11.28515625" style="2" bestFit="1" customWidth="1"/>
    <col min="8" max="10" width="9.85546875" style="2" bestFit="1" customWidth="1"/>
    <col min="11" max="11" width="9.85546875" style="2" customWidth="1"/>
    <col min="12" max="12" width="9.85546875" style="2" bestFit="1" customWidth="1"/>
    <col min="13" max="16384" width="9.140625" style="2"/>
  </cols>
  <sheetData>
    <row r="1" spans="1:14" ht="1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4" ht="12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4" ht="12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4" ht="26.1" customHeight="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4"/>
      <c r="G4" s="4"/>
      <c r="H4" s="4"/>
      <c r="I4" s="4"/>
      <c r="J4" s="4"/>
      <c r="K4" s="4"/>
      <c r="L4" s="4"/>
      <c r="M4" s="4"/>
      <c r="N4" s="4"/>
    </row>
    <row r="5" spans="1:14" ht="15" customHeight="1">
      <c r="A5" s="6" t="s">
        <v>7</v>
      </c>
      <c r="B5" s="7">
        <v>8011784</v>
      </c>
      <c r="C5" s="8">
        <v>8449267</v>
      </c>
      <c r="D5" s="8">
        <v>9029987</v>
      </c>
      <c r="E5" s="8">
        <v>9781476</v>
      </c>
      <c r="F5" s="9"/>
    </row>
    <row r="6" spans="1:14" ht="15" customHeight="1">
      <c r="A6" s="6" t="s">
        <v>8</v>
      </c>
      <c r="B6" s="7">
        <v>6714727</v>
      </c>
      <c r="C6" s="8">
        <v>6785000</v>
      </c>
      <c r="D6" s="8">
        <v>7190074</v>
      </c>
      <c r="E6" s="8">
        <v>7159338</v>
      </c>
      <c r="F6" s="9"/>
    </row>
    <row r="7" spans="1:14" ht="15" customHeight="1">
      <c r="A7" s="6" t="s">
        <v>9</v>
      </c>
      <c r="B7" s="7">
        <v>1989241</v>
      </c>
      <c r="C7" s="8">
        <v>2056374</v>
      </c>
      <c r="D7" s="8">
        <v>2089524</v>
      </c>
      <c r="E7" s="8">
        <v>2134839</v>
      </c>
      <c r="F7" s="9"/>
    </row>
    <row r="8" spans="1:14" ht="15" customHeight="1">
      <c r="A8" s="10" t="s">
        <v>10</v>
      </c>
      <c r="B8" s="7">
        <v>2195169</v>
      </c>
      <c r="C8" s="8">
        <v>2210642.1935999999</v>
      </c>
      <c r="D8" s="8">
        <v>2323651.8202764979</v>
      </c>
      <c r="E8" s="8">
        <v>2151555.8761904761</v>
      </c>
      <c r="F8" s="9"/>
    </row>
    <row r="9" spans="1:14" ht="15" customHeight="1">
      <c r="A9" s="6" t="s">
        <v>11</v>
      </c>
      <c r="B9" s="7">
        <v>1318219</v>
      </c>
      <c r="C9" s="8">
        <v>1435459</v>
      </c>
      <c r="D9" s="8">
        <v>1476359.6129032257</v>
      </c>
      <c r="E9" s="8">
        <v>1533241</v>
      </c>
      <c r="F9" s="9"/>
    </row>
    <row r="10" spans="1:14" ht="15" customHeight="1">
      <c r="A10" s="6" t="s">
        <v>12</v>
      </c>
      <c r="B10" s="7">
        <v>665454</v>
      </c>
      <c r="C10" s="8">
        <v>719052</v>
      </c>
      <c r="D10" s="8">
        <v>760874</v>
      </c>
      <c r="E10" s="8">
        <v>765700.08064516122</v>
      </c>
      <c r="F10" s="9"/>
    </row>
    <row r="11" spans="1:14" ht="15" customHeight="1">
      <c r="A11" s="6" t="s">
        <v>13</v>
      </c>
      <c r="B11" s="7">
        <v>885979</v>
      </c>
      <c r="C11" s="11">
        <v>989793</v>
      </c>
      <c r="D11" s="8">
        <v>940231</v>
      </c>
      <c r="E11" s="8">
        <v>1004793</v>
      </c>
      <c r="F11" s="9"/>
    </row>
    <row r="12" spans="1:14" ht="15" customHeight="1">
      <c r="A12" s="6" t="s">
        <v>14</v>
      </c>
      <c r="B12" s="7">
        <v>385339</v>
      </c>
      <c r="C12" s="8">
        <v>451428</v>
      </c>
      <c r="D12" s="8">
        <v>451353.32718894008</v>
      </c>
      <c r="E12" s="8">
        <v>430767.27741935488</v>
      </c>
      <c r="F12" s="9"/>
    </row>
    <row r="13" spans="1:14" ht="15" customHeight="1">
      <c r="A13" s="6" t="s">
        <v>15</v>
      </c>
      <c r="B13" s="7">
        <v>134539</v>
      </c>
      <c r="C13" s="8">
        <v>125922</v>
      </c>
      <c r="D13" s="8">
        <v>122914</v>
      </c>
      <c r="E13" s="8">
        <v>134587</v>
      </c>
      <c r="F13" s="9"/>
    </row>
    <row r="14" spans="1:14" ht="15" customHeight="1">
      <c r="A14" s="6" t="s">
        <v>16</v>
      </c>
      <c r="B14" s="7">
        <v>142617</v>
      </c>
      <c r="C14" s="8">
        <v>197415</v>
      </c>
      <c r="D14" s="8">
        <v>206018</v>
      </c>
      <c r="E14" s="8">
        <v>168522</v>
      </c>
      <c r="F14" s="9"/>
    </row>
    <row r="15" spans="1:14" ht="15" customHeight="1">
      <c r="A15" s="6" t="s">
        <v>17</v>
      </c>
      <c r="B15" s="7">
        <v>147375</v>
      </c>
      <c r="C15" s="8">
        <v>172418</v>
      </c>
      <c r="D15" s="8">
        <v>155720</v>
      </c>
      <c r="E15" s="8">
        <v>169253</v>
      </c>
      <c r="F15" s="9"/>
    </row>
    <row r="16" spans="1:14" ht="15" customHeight="1">
      <c r="A16" s="10" t="s">
        <v>18</v>
      </c>
      <c r="B16" s="7">
        <v>11071</v>
      </c>
      <c r="C16" s="8">
        <v>9502</v>
      </c>
      <c r="D16" s="8">
        <v>10064</v>
      </c>
      <c r="E16" s="8">
        <v>8211</v>
      </c>
      <c r="F16" s="9"/>
    </row>
    <row r="17" spans="1:6" ht="15" customHeight="1">
      <c r="A17" s="10" t="s">
        <v>19</v>
      </c>
      <c r="B17" s="7">
        <v>474707</v>
      </c>
      <c r="C17" s="8">
        <v>432006.87095999997</v>
      </c>
      <c r="D17" s="8">
        <v>467608.23293049936</v>
      </c>
      <c r="E17" s="8">
        <v>479247</v>
      </c>
      <c r="F17" s="9"/>
    </row>
    <row r="18" spans="1:6" ht="15" customHeight="1">
      <c r="A18" s="10" t="s">
        <v>20</v>
      </c>
      <c r="B18" s="7">
        <v>44096</v>
      </c>
      <c r="C18" s="8">
        <v>52068</v>
      </c>
      <c r="D18" s="8">
        <v>46726</v>
      </c>
      <c r="E18" s="8">
        <v>47576</v>
      </c>
      <c r="F18" s="9"/>
    </row>
    <row r="19" spans="1:6" ht="15" customHeight="1">
      <c r="A19" s="6" t="s">
        <v>21</v>
      </c>
      <c r="B19" s="7">
        <v>0</v>
      </c>
      <c r="C19" s="8">
        <v>0</v>
      </c>
      <c r="D19" s="8">
        <v>0</v>
      </c>
      <c r="E19" s="8">
        <v>0</v>
      </c>
      <c r="F19" s="9"/>
    </row>
    <row r="20" spans="1:6" ht="15" customHeight="1">
      <c r="A20" s="6" t="s">
        <v>22</v>
      </c>
      <c r="B20" s="7">
        <v>0</v>
      </c>
      <c r="C20" s="8">
        <v>0</v>
      </c>
      <c r="D20" s="8">
        <v>0</v>
      </c>
      <c r="E20" s="8">
        <v>0</v>
      </c>
      <c r="F20" s="9"/>
    </row>
    <row r="21" spans="1:6" ht="15" customHeight="1">
      <c r="A21" s="6" t="s">
        <v>23</v>
      </c>
      <c r="B21" s="7">
        <v>1113</v>
      </c>
      <c r="C21" s="8">
        <v>1381</v>
      </c>
      <c r="D21" s="8">
        <v>2072</v>
      </c>
      <c r="E21" s="12">
        <v>806</v>
      </c>
      <c r="F21" s="9"/>
    </row>
    <row r="22" spans="1:6" ht="15" customHeight="1">
      <c r="A22" s="6" t="s">
        <v>24</v>
      </c>
      <c r="B22" s="7">
        <v>121868</v>
      </c>
      <c r="C22" s="8">
        <v>127550</v>
      </c>
      <c r="D22" s="12">
        <v>130146</v>
      </c>
      <c r="E22" s="8">
        <v>134605</v>
      </c>
      <c r="F22" s="9"/>
    </row>
    <row r="23" spans="1:6" ht="15" customHeight="1">
      <c r="A23" s="6" t="s">
        <v>25</v>
      </c>
      <c r="B23" s="7">
        <v>37806</v>
      </c>
      <c r="C23" s="8">
        <v>42400</v>
      </c>
      <c r="D23" s="8">
        <v>42346</v>
      </c>
      <c r="E23" s="8">
        <v>44552.930280957335</v>
      </c>
      <c r="F23" s="9"/>
    </row>
    <row r="24" spans="1:6" ht="15" customHeight="1">
      <c r="A24" s="6" t="s">
        <v>26</v>
      </c>
      <c r="B24" s="7">
        <v>262393</v>
      </c>
      <c r="C24" s="8">
        <v>313052</v>
      </c>
      <c r="D24" s="8">
        <v>309515</v>
      </c>
      <c r="E24" s="8">
        <v>294640</v>
      </c>
      <c r="F24" s="9"/>
    </row>
    <row r="25" spans="1:6" ht="15" customHeight="1">
      <c r="A25" s="6" t="s">
        <v>27</v>
      </c>
      <c r="B25" s="7">
        <v>536668</v>
      </c>
      <c r="C25" s="8">
        <v>598208</v>
      </c>
      <c r="D25" s="8">
        <v>663413</v>
      </c>
      <c r="E25" s="8">
        <v>583264</v>
      </c>
      <c r="F25" s="9"/>
    </row>
    <row r="26" spans="1:6" ht="15" customHeight="1">
      <c r="A26" s="6" t="s">
        <v>28</v>
      </c>
      <c r="B26" s="7">
        <v>226187</v>
      </c>
      <c r="C26" s="8">
        <v>249282</v>
      </c>
      <c r="D26" s="8">
        <v>258342</v>
      </c>
      <c r="E26" s="8">
        <v>268446</v>
      </c>
      <c r="F26" s="9"/>
    </row>
    <row r="27" spans="1:6" ht="15" customHeight="1">
      <c r="A27" s="6" t="s">
        <v>29</v>
      </c>
      <c r="B27" s="7">
        <v>511596</v>
      </c>
      <c r="C27" s="8">
        <v>581836.41940000001</v>
      </c>
      <c r="D27" s="8">
        <v>594727.51612903224</v>
      </c>
      <c r="E27" s="8">
        <v>584111.3666666667</v>
      </c>
      <c r="F27" s="9"/>
    </row>
    <row r="28" spans="1:6" ht="15" customHeight="1">
      <c r="A28" s="6" t="s">
        <v>30</v>
      </c>
      <c r="B28" s="7">
        <v>349296</v>
      </c>
      <c r="C28" s="8">
        <v>409490</v>
      </c>
      <c r="D28" s="8">
        <v>402893</v>
      </c>
      <c r="E28" s="8">
        <v>416215</v>
      </c>
      <c r="F28" s="9"/>
    </row>
    <row r="29" spans="1:6" ht="15" customHeight="1">
      <c r="A29" s="6" t="s">
        <v>31</v>
      </c>
      <c r="B29" s="7">
        <v>13258</v>
      </c>
      <c r="C29" s="8">
        <v>17985</v>
      </c>
      <c r="D29" s="8">
        <v>23975</v>
      </c>
      <c r="E29" s="8">
        <v>15459</v>
      </c>
      <c r="F29" s="9"/>
    </row>
    <row r="30" spans="1:6" ht="15" customHeight="1">
      <c r="A30" s="6" t="s">
        <v>32</v>
      </c>
      <c r="B30" s="7">
        <v>22213</v>
      </c>
      <c r="C30" s="8">
        <v>25192</v>
      </c>
      <c r="D30" s="8">
        <v>23593</v>
      </c>
      <c r="E30" s="8">
        <v>23864</v>
      </c>
      <c r="F30" s="9"/>
    </row>
    <row r="31" spans="1:6" ht="15" customHeight="1">
      <c r="A31" s="6" t="s">
        <v>33</v>
      </c>
      <c r="B31" s="7">
        <v>12467</v>
      </c>
      <c r="C31" s="8">
        <v>15432</v>
      </c>
      <c r="D31" s="8">
        <v>13482</v>
      </c>
      <c r="E31" s="8">
        <v>16251</v>
      </c>
      <c r="F31" s="9"/>
    </row>
    <row r="32" spans="1:6" ht="15" customHeight="1">
      <c r="A32" s="6" t="s">
        <v>34</v>
      </c>
      <c r="B32" s="7">
        <v>0</v>
      </c>
      <c r="C32" s="8">
        <v>0</v>
      </c>
      <c r="D32" s="8">
        <v>0</v>
      </c>
      <c r="E32" s="8">
        <v>0</v>
      </c>
      <c r="F32" s="9"/>
    </row>
    <row r="33" spans="1:13" ht="15" customHeight="1">
      <c r="A33" s="6" t="s">
        <v>35</v>
      </c>
      <c r="B33" s="7">
        <v>24834</v>
      </c>
      <c r="C33" s="8">
        <v>25370.903226000002</v>
      </c>
      <c r="D33" s="8">
        <v>27850.129032258064</v>
      </c>
      <c r="E33" s="8">
        <v>27180.799999999999</v>
      </c>
      <c r="F33" s="9"/>
    </row>
    <row r="34" spans="1:13" ht="24.95" customHeight="1">
      <c r="A34" s="13" t="s">
        <v>36</v>
      </c>
      <c r="B34" s="14">
        <f>SUM(B5:B7)+SUM(B10:B21)</f>
        <v>19608042</v>
      </c>
      <c r="C34" s="14">
        <f>SUM(C5:C7)+SUM(C10:C21)</f>
        <v>20441626.870960001</v>
      </c>
      <c r="D34" s="14">
        <f>SUM(D5:D7)+SUM(D10:D21)</f>
        <v>21473165.560119439</v>
      </c>
      <c r="E34" s="14">
        <f>SUM(E5:E7)+SUM(E10:E21)</f>
        <v>22285115.358064517</v>
      </c>
      <c r="F34" s="9"/>
      <c r="G34" s="9"/>
    </row>
    <row r="35" spans="1:13" ht="15" customHeight="1">
      <c r="A35" s="6" t="s">
        <v>37</v>
      </c>
      <c r="B35" s="15">
        <f>B8+SUM(B22:B25)+B32</f>
        <v>3153904</v>
      </c>
      <c r="C35" s="15">
        <f>C8+SUM(C22:C25)+C32</f>
        <v>3291852.1935999999</v>
      </c>
      <c r="D35" s="15">
        <f>D8+SUM(D22:D25)+D32</f>
        <v>3469071.8202764979</v>
      </c>
      <c r="E35" s="15">
        <f>E8+SUM(E22:E25)+E32</f>
        <v>3208617.8064714335</v>
      </c>
    </row>
    <row r="36" spans="1:13" ht="15" customHeight="1">
      <c r="A36" s="6" t="s">
        <v>38</v>
      </c>
      <c r="B36" s="15">
        <f>B9+SUM(B26:B31)+B33</f>
        <v>2478070</v>
      </c>
      <c r="C36" s="15">
        <f t="shared" ref="C36:E36" si="0">C9+SUM(C26:C31)+C33</f>
        <v>2760047.3226259998</v>
      </c>
      <c r="D36" s="15">
        <f t="shared" si="0"/>
        <v>2821222.2580645159</v>
      </c>
      <c r="E36" s="15">
        <f t="shared" si="0"/>
        <v>2884768.1666666665</v>
      </c>
    </row>
    <row r="37" spans="1:13" ht="24.95" customHeight="1">
      <c r="A37" s="16" t="s">
        <v>39</v>
      </c>
      <c r="B37" s="17">
        <f>SUM(B34:B36)</f>
        <v>25240016</v>
      </c>
      <c r="C37" s="17">
        <f>SUM(C34:C36)</f>
        <v>26493526.387185998</v>
      </c>
      <c r="D37" s="17">
        <f>SUM(D34:D36)</f>
        <v>27763459.638460454</v>
      </c>
      <c r="E37" s="17">
        <f>SUM(E34:E36)</f>
        <v>28378501.331202619</v>
      </c>
    </row>
    <row r="39" spans="1:13" ht="12" customHeight="1">
      <c r="A39" s="18" t="s">
        <v>40</v>
      </c>
    </row>
    <row r="41" spans="1:13" ht="12" customHeight="1">
      <c r="M41" s="19"/>
    </row>
    <row r="42" spans="1:13" ht="12" customHeight="1">
      <c r="M42" s="19"/>
    </row>
    <row r="43" spans="1:13" ht="12" customHeight="1">
      <c r="M43" s="19"/>
    </row>
    <row r="44" spans="1:13" ht="12" customHeight="1">
      <c r="M44" s="19"/>
    </row>
    <row r="45" spans="1:13" ht="12" customHeight="1">
      <c r="M45" s="19"/>
    </row>
    <row r="46" spans="1:13" ht="12" customHeight="1">
      <c r="M46" s="19"/>
    </row>
    <row r="47" spans="1:13" ht="12" customHeight="1">
      <c r="M47" s="19"/>
    </row>
    <row r="48" spans="1:13" ht="12" customHeight="1">
      <c r="M48" s="19"/>
    </row>
  </sheetData>
  <sheetProtection algorithmName="SHA-512" hashValue="MSjolu7NKNnONG9/Hm2tWicvlEaJc5pKyALbTa2xAyI3hqHyi1fpN2imVVZLje343MjrOJWpQYrVu+Sf9lZ8Tw==" saltValue="OsgVO0xya83Tqk4KLkM1hg==" spinCount="100000" sheet="1" objects="1" scenarios="1"/>
  <mergeCells count="2">
    <mergeCell ref="A1:L1"/>
    <mergeCell ref="A2:L2"/>
  </mergeCells>
  <pageMargins left="0.55118110236220474" right="0.35433070866141736" top="0.78740157480314965" bottom="0.39370078740157483" header="0.51181102362204722" footer="0.31496062992125984"/>
  <pageSetup scale="8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2EF08-C3DF-448C-B90F-C50984D9DFE9}">
  <dimension ref="A1:O43"/>
  <sheetViews>
    <sheetView zoomScale="89" zoomScaleNormal="89" workbookViewId="0">
      <pane xSplit="1" topLeftCell="E1" activePane="topRight" state="frozen"/>
      <selection activeCell="A20" sqref="A20"/>
      <selection pane="topRight" activeCell="K9" sqref="K9:L37"/>
    </sheetView>
  </sheetViews>
  <sheetFormatPr defaultColWidth="9.140625" defaultRowHeight="12.6" customHeight="1"/>
  <cols>
    <col min="1" max="1" width="23.42578125" style="2" customWidth="1"/>
    <col min="2" max="13" width="12.7109375" style="2" customWidth="1"/>
    <col min="14" max="14" width="9.140625" style="2"/>
    <col min="15" max="15" width="11.28515625" style="2" bestFit="1" customWidth="1"/>
    <col min="16" max="16384" width="9.140625" style="2"/>
  </cols>
  <sheetData>
    <row r="1" spans="1:13" ht="12.6" customHeight="1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20" customFormat="1" ht="12.6" customHeight="1">
      <c r="A2" s="3" t="s">
        <v>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4" spans="1:13" ht="12.6" customHeight="1">
      <c r="A4" s="21" t="s">
        <v>43</v>
      </c>
      <c r="B4" s="21" t="s">
        <v>44</v>
      </c>
      <c r="C4" s="22"/>
      <c r="D4" s="22"/>
      <c r="E4" s="21" t="s">
        <v>45</v>
      </c>
      <c r="F4" s="22"/>
      <c r="G4" s="22"/>
      <c r="H4" s="21" t="s">
        <v>46</v>
      </c>
      <c r="I4" s="22"/>
      <c r="J4" s="22"/>
      <c r="K4" s="21" t="s">
        <v>47</v>
      </c>
      <c r="L4" s="21"/>
      <c r="M4" s="21"/>
    </row>
    <row r="5" spans="1:13" ht="12.6" customHeight="1">
      <c r="A5" s="23"/>
      <c r="B5" s="24"/>
      <c r="C5" s="24"/>
      <c r="D5" s="24"/>
      <c r="E5" s="24"/>
      <c r="F5" s="24"/>
      <c r="G5" s="24"/>
      <c r="H5" s="24"/>
      <c r="I5" s="24"/>
      <c r="J5" s="24"/>
      <c r="K5" s="23"/>
      <c r="L5" s="23"/>
      <c r="M5" s="23"/>
    </row>
    <row r="6" spans="1:13" ht="12.6" customHeight="1">
      <c r="A6" s="23"/>
      <c r="B6" s="21" t="s">
        <v>48</v>
      </c>
      <c r="C6" s="21" t="s">
        <v>49</v>
      </c>
      <c r="D6" s="21" t="s">
        <v>50</v>
      </c>
      <c r="E6" s="21" t="s">
        <v>48</v>
      </c>
      <c r="F6" s="21" t="s">
        <v>49</v>
      </c>
      <c r="G6" s="21" t="s">
        <v>50</v>
      </c>
      <c r="H6" s="21" t="s">
        <v>48</v>
      </c>
      <c r="I6" s="21" t="s">
        <v>49</v>
      </c>
      <c r="J6" s="21" t="s">
        <v>50</v>
      </c>
      <c r="K6" s="21" t="s">
        <v>51</v>
      </c>
      <c r="L6" s="21" t="s">
        <v>52</v>
      </c>
      <c r="M6" s="21" t="s">
        <v>50</v>
      </c>
    </row>
    <row r="7" spans="1:13" ht="12.6" customHeight="1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2.6" customHeight="1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</row>
    <row r="9" spans="1:13" ht="13.5" customHeight="1">
      <c r="A9" s="6" t="s">
        <v>7</v>
      </c>
      <c r="B9" s="26">
        <v>1081187</v>
      </c>
      <c r="C9" s="26">
        <v>1073492</v>
      </c>
      <c r="D9" s="27">
        <f>SUM(B9:C9)</f>
        <v>2154679</v>
      </c>
      <c r="E9" s="26">
        <v>3756626</v>
      </c>
      <c r="F9" s="26">
        <v>3870171</v>
      </c>
      <c r="G9" s="27">
        <f>SUM(E9:F9)</f>
        <v>7626797</v>
      </c>
      <c r="H9" s="28">
        <f t="shared" ref="H9:I37" si="0">SUM(B9,E9)</f>
        <v>4837813</v>
      </c>
      <c r="I9" s="29">
        <f t="shared" si="0"/>
        <v>4943663</v>
      </c>
      <c r="J9" s="28">
        <f>SUM(H9:I9)</f>
        <v>9781476</v>
      </c>
      <c r="K9" s="26">
        <v>0</v>
      </c>
      <c r="L9" s="26">
        <v>47927</v>
      </c>
      <c r="M9" s="27">
        <f>SUM(K9:L9)</f>
        <v>47927</v>
      </c>
    </row>
    <row r="10" spans="1:13" ht="13.5" customHeight="1">
      <c r="A10" s="6" t="s">
        <v>53</v>
      </c>
      <c r="B10" s="26">
        <v>1277881</v>
      </c>
      <c r="C10" s="26">
        <v>1258431</v>
      </c>
      <c r="D10" s="27">
        <f t="shared" ref="D10:D37" si="1">SUM(B10:C10)</f>
        <v>2536312</v>
      </c>
      <c r="E10" s="26">
        <v>2243741</v>
      </c>
      <c r="F10" s="26">
        <v>2379285</v>
      </c>
      <c r="G10" s="27">
        <f t="shared" ref="G10:G37" si="2">SUM(E10:F10)</f>
        <v>4623026</v>
      </c>
      <c r="H10" s="28">
        <f t="shared" si="0"/>
        <v>3521622</v>
      </c>
      <c r="I10" s="29">
        <f t="shared" si="0"/>
        <v>3637716</v>
      </c>
      <c r="J10" s="28">
        <f t="shared" ref="J10:J37" si="3">SUM(H10:I10)</f>
        <v>7159338</v>
      </c>
      <c r="K10" s="26">
        <v>0</v>
      </c>
      <c r="L10" s="26">
        <v>163</v>
      </c>
      <c r="M10" s="27">
        <f t="shared" ref="M10:M37" si="4">SUM(K10:L10)</f>
        <v>163</v>
      </c>
    </row>
    <row r="11" spans="1:13" ht="13.5" customHeight="1">
      <c r="A11" s="6" t="s">
        <v>9</v>
      </c>
      <c r="B11" s="26">
        <v>504370</v>
      </c>
      <c r="C11" s="26">
        <v>515100</v>
      </c>
      <c r="D11" s="27">
        <f t="shared" si="1"/>
        <v>1019470</v>
      </c>
      <c r="E11" s="26">
        <v>547620</v>
      </c>
      <c r="F11" s="26">
        <v>567749</v>
      </c>
      <c r="G11" s="27">
        <f t="shared" si="2"/>
        <v>1115369</v>
      </c>
      <c r="H11" s="28">
        <f t="shared" si="0"/>
        <v>1051990</v>
      </c>
      <c r="I11" s="29">
        <f t="shared" si="0"/>
        <v>1082849</v>
      </c>
      <c r="J11" s="28">
        <f t="shared" si="3"/>
        <v>2134839</v>
      </c>
      <c r="K11" s="26">
        <v>2482</v>
      </c>
      <c r="L11" s="26">
        <v>3769</v>
      </c>
      <c r="M11" s="27">
        <f t="shared" si="4"/>
        <v>6251</v>
      </c>
    </row>
    <row r="12" spans="1:13" ht="13.5" customHeight="1">
      <c r="A12" s="6" t="s">
        <v>10</v>
      </c>
      <c r="B12" s="26">
        <v>852760.3142857143</v>
      </c>
      <c r="C12" s="26">
        <v>829308.56190476194</v>
      </c>
      <c r="D12" s="27">
        <f t="shared" si="1"/>
        <v>1682068.8761904761</v>
      </c>
      <c r="E12" s="26">
        <v>223141</v>
      </c>
      <c r="F12" s="26">
        <v>246346</v>
      </c>
      <c r="G12" s="27">
        <f t="shared" si="2"/>
        <v>469487</v>
      </c>
      <c r="H12" s="28">
        <f t="shared" si="0"/>
        <v>1075901.3142857142</v>
      </c>
      <c r="I12" s="29">
        <f t="shared" si="0"/>
        <v>1075654.5619047619</v>
      </c>
      <c r="J12" s="28">
        <f t="shared" si="3"/>
        <v>2151555.8761904761</v>
      </c>
      <c r="K12" s="26">
        <v>21</v>
      </c>
      <c r="L12" s="26">
        <v>0</v>
      </c>
      <c r="M12" s="27">
        <f t="shared" si="4"/>
        <v>21</v>
      </c>
    </row>
    <row r="13" spans="1:13" ht="13.5" customHeight="1">
      <c r="A13" s="6" t="s">
        <v>11</v>
      </c>
      <c r="B13" s="26">
        <v>691049</v>
      </c>
      <c r="C13" s="26">
        <v>688619</v>
      </c>
      <c r="D13" s="27">
        <f t="shared" si="1"/>
        <v>1379668</v>
      </c>
      <c r="E13" s="26">
        <v>77957</v>
      </c>
      <c r="F13" s="26">
        <v>75616</v>
      </c>
      <c r="G13" s="27">
        <f t="shared" si="2"/>
        <v>153573</v>
      </c>
      <c r="H13" s="28">
        <f t="shared" si="0"/>
        <v>769006</v>
      </c>
      <c r="I13" s="29">
        <f t="shared" si="0"/>
        <v>764235</v>
      </c>
      <c r="J13" s="28">
        <f t="shared" si="3"/>
        <v>1533241</v>
      </c>
      <c r="K13" s="26">
        <v>0</v>
      </c>
      <c r="L13" s="26">
        <v>0</v>
      </c>
      <c r="M13" s="27">
        <f t="shared" si="4"/>
        <v>0</v>
      </c>
    </row>
    <row r="14" spans="1:13" ht="13.5" customHeight="1">
      <c r="A14" s="6" t="s">
        <v>12</v>
      </c>
      <c r="B14" s="26">
        <v>341777.00430107524</v>
      </c>
      <c r="C14" s="26">
        <v>330288.1096774193</v>
      </c>
      <c r="D14" s="27">
        <f t="shared" si="1"/>
        <v>672065.11397849454</v>
      </c>
      <c r="E14" s="26">
        <v>45281.566666666666</v>
      </c>
      <c r="F14" s="26">
        <v>48353.4</v>
      </c>
      <c r="G14" s="27">
        <f t="shared" si="2"/>
        <v>93634.966666666674</v>
      </c>
      <c r="H14" s="28">
        <f t="shared" si="0"/>
        <v>387058.57096774189</v>
      </c>
      <c r="I14" s="29">
        <f t="shared" si="0"/>
        <v>378641.50967741932</v>
      </c>
      <c r="J14" s="28">
        <f t="shared" si="3"/>
        <v>765700.08064516122</v>
      </c>
      <c r="K14" s="26">
        <v>0</v>
      </c>
      <c r="L14" s="26">
        <v>166</v>
      </c>
      <c r="M14" s="27">
        <f t="shared" si="4"/>
        <v>166</v>
      </c>
    </row>
    <row r="15" spans="1:13" ht="13.5" customHeight="1">
      <c r="A15" s="6" t="s">
        <v>13</v>
      </c>
      <c r="B15" s="26">
        <v>420310</v>
      </c>
      <c r="C15" s="26">
        <v>414675</v>
      </c>
      <c r="D15" s="27">
        <f t="shared" si="1"/>
        <v>834985</v>
      </c>
      <c r="E15" s="26">
        <v>83129</v>
      </c>
      <c r="F15" s="26">
        <v>86679</v>
      </c>
      <c r="G15" s="27">
        <f t="shared" si="2"/>
        <v>169808</v>
      </c>
      <c r="H15" s="28">
        <f t="shared" si="0"/>
        <v>503439</v>
      </c>
      <c r="I15" s="29">
        <f t="shared" si="0"/>
        <v>501354</v>
      </c>
      <c r="J15" s="28">
        <f t="shared" si="3"/>
        <v>1004793</v>
      </c>
      <c r="K15" s="26">
        <v>0</v>
      </c>
      <c r="L15" s="26">
        <v>0</v>
      </c>
      <c r="M15" s="27">
        <f t="shared" si="4"/>
        <v>0</v>
      </c>
    </row>
    <row r="16" spans="1:13" ht="13.5" customHeight="1">
      <c r="A16" s="6" t="s">
        <v>14</v>
      </c>
      <c r="B16" s="26">
        <v>213437.30215053764</v>
      </c>
      <c r="C16" s="26">
        <v>214992.97526881722</v>
      </c>
      <c r="D16" s="27">
        <f t="shared" si="1"/>
        <v>428430.27741935488</v>
      </c>
      <c r="E16" s="26">
        <v>1094</v>
      </c>
      <c r="F16" s="26">
        <v>1243</v>
      </c>
      <c r="G16" s="27">
        <f t="shared" si="2"/>
        <v>2337</v>
      </c>
      <c r="H16" s="28">
        <f t="shared" si="0"/>
        <v>214531.30215053764</v>
      </c>
      <c r="I16" s="29">
        <f t="shared" si="0"/>
        <v>216235.97526881722</v>
      </c>
      <c r="J16" s="28">
        <f t="shared" si="3"/>
        <v>430767.27741935488</v>
      </c>
      <c r="K16" s="26">
        <v>0</v>
      </c>
      <c r="L16" s="26">
        <v>0</v>
      </c>
      <c r="M16" s="27">
        <f t="shared" si="4"/>
        <v>0</v>
      </c>
    </row>
    <row r="17" spans="1:13" ht="13.5" customHeight="1">
      <c r="A17" s="6" t="s">
        <v>15</v>
      </c>
      <c r="B17" s="26">
        <v>22078</v>
      </c>
      <c r="C17" s="26">
        <v>22151</v>
      </c>
      <c r="D17" s="27">
        <f t="shared" si="1"/>
        <v>44229</v>
      </c>
      <c r="E17" s="26">
        <v>43053</v>
      </c>
      <c r="F17" s="26">
        <v>47305</v>
      </c>
      <c r="G17" s="27">
        <f t="shared" si="2"/>
        <v>90358</v>
      </c>
      <c r="H17" s="28">
        <f t="shared" si="0"/>
        <v>65131</v>
      </c>
      <c r="I17" s="29">
        <f t="shared" si="0"/>
        <v>69456</v>
      </c>
      <c r="J17" s="28">
        <f t="shared" si="3"/>
        <v>134587</v>
      </c>
      <c r="K17" s="26">
        <v>0</v>
      </c>
      <c r="L17" s="26">
        <v>0</v>
      </c>
      <c r="M17" s="27">
        <f t="shared" si="4"/>
        <v>0</v>
      </c>
    </row>
    <row r="18" spans="1:13" ht="13.5" customHeight="1">
      <c r="A18" s="6" t="s">
        <v>16</v>
      </c>
      <c r="B18" s="26">
        <v>82637</v>
      </c>
      <c r="C18" s="26">
        <v>85885</v>
      </c>
      <c r="D18" s="27">
        <f t="shared" si="1"/>
        <v>168522</v>
      </c>
      <c r="E18" s="26">
        <v>0</v>
      </c>
      <c r="F18" s="26">
        <v>0</v>
      </c>
      <c r="G18" s="27">
        <f t="shared" si="2"/>
        <v>0</v>
      </c>
      <c r="H18" s="28">
        <f t="shared" si="0"/>
        <v>82637</v>
      </c>
      <c r="I18" s="29">
        <f t="shared" si="0"/>
        <v>85885</v>
      </c>
      <c r="J18" s="28">
        <f t="shared" si="3"/>
        <v>168522</v>
      </c>
      <c r="K18" s="26">
        <v>0</v>
      </c>
      <c r="L18" s="26">
        <v>0</v>
      </c>
      <c r="M18" s="27">
        <f t="shared" si="4"/>
        <v>0</v>
      </c>
    </row>
    <row r="19" spans="1:13" ht="13.5" customHeight="1">
      <c r="A19" s="6" t="s">
        <v>17</v>
      </c>
      <c r="B19" s="26">
        <v>83664</v>
      </c>
      <c r="C19" s="26">
        <v>85589</v>
      </c>
      <c r="D19" s="27">
        <f t="shared" si="1"/>
        <v>169253</v>
      </c>
      <c r="E19" s="26">
        <v>0</v>
      </c>
      <c r="F19" s="26">
        <v>0</v>
      </c>
      <c r="G19" s="27">
        <f t="shared" si="2"/>
        <v>0</v>
      </c>
      <c r="H19" s="28">
        <f t="shared" si="0"/>
        <v>83664</v>
      </c>
      <c r="I19" s="29">
        <f t="shared" si="0"/>
        <v>85589</v>
      </c>
      <c r="J19" s="28">
        <f t="shared" si="3"/>
        <v>169253</v>
      </c>
      <c r="K19" s="26">
        <v>0</v>
      </c>
      <c r="L19" s="26">
        <v>0</v>
      </c>
      <c r="M19" s="27">
        <f t="shared" si="4"/>
        <v>0</v>
      </c>
    </row>
    <row r="20" spans="1:13" ht="13.5" customHeight="1">
      <c r="A20" s="10" t="s">
        <v>18</v>
      </c>
      <c r="B20" s="26">
        <v>0</v>
      </c>
      <c r="C20" s="26">
        <v>0</v>
      </c>
      <c r="D20" s="27">
        <f t="shared" si="1"/>
        <v>0</v>
      </c>
      <c r="E20" s="26">
        <v>4031</v>
      </c>
      <c r="F20" s="26">
        <v>4180</v>
      </c>
      <c r="G20" s="27">
        <f t="shared" si="2"/>
        <v>8211</v>
      </c>
      <c r="H20" s="28">
        <f t="shared" si="0"/>
        <v>4031</v>
      </c>
      <c r="I20" s="29">
        <f t="shared" si="0"/>
        <v>4180</v>
      </c>
      <c r="J20" s="28">
        <f t="shared" si="3"/>
        <v>8211</v>
      </c>
      <c r="K20" s="26">
        <v>0</v>
      </c>
      <c r="L20" s="26">
        <v>0</v>
      </c>
      <c r="M20" s="27">
        <f t="shared" si="4"/>
        <v>0</v>
      </c>
    </row>
    <row r="21" spans="1:13" ht="13.5" customHeight="1">
      <c r="A21" s="10" t="s">
        <v>19</v>
      </c>
      <c r="B21" s="26">
        <v>156165</v>
      </c>
      <c r="C21" s="26">
        <v>159710</v>
      </c>
      <c r="D21" s="27">
        <f t="shared" si="1"/>
        <v>315875</v>
      </c>
      <c r="E21" s="26">
        <v>77980</v>
      </c>
      <c r="F21" s="26">
        <v>85392</v>
      </c>
      <c r="G21" s="27">
        <f t="shared" si="2"/>
        <v>163372</v>
      </c>
      <c r="H21" s="28">
        <f t="shared" si="0"/>
        <v>234145</v>
      </c>
      <c r="I21" s="29">
        <f t="shared" si="0"/>
        <v>245102</v>
      </c>
      <c r="J21" s="28">
        <f t="shared" si="3"/>
        <v>479247</v>
      </c>
      <c r="K21" s="26">
        <v>0</v>
      </c>
      <c r="L21" s="26">
        <v>0</v>
      </c>
      <c r="M21" s="27">
        <f t="shared" si="4"/>
        <v>0</v>
      </c>
    </row>
    <row r="22" spans="1:13" ht="13.5" customHeight="1">
      <c r="A22" s="10" t="s">
        <v>20</v>
      </c>
      <c r="B22" s="26">
        <v>19974</v>
      </c>
      <c r="C22" s="26">
        <v>19985</v>
      </c>
      <c r="D22" s="27">
        <f t="shared" si="1"/>
        <v>39959</v>
      </c>
      <c r="E22" s="26">
        <v>3717</v>
      </c>
      <c r="F22" s="26">
        <v>3900</v>
      </c>
      <c r="G22" s="27">
        <f t="shared" si="2"/>
        <v>7617</v>
      </c>
      <c r="H22" s="28">
        <f t="shared" si="0"/>
        <v>23691</v>
      </c>
      <c r="I22" s="29">
        <f t="shared" si="0"/>
        <v>23885</v>
      </c>
      <c r="J22" s="28">
        <f t="shared" si="3"/>
        <v>47576</v>
      </c>
      <c r="K22" s="26">
        <v>0</v>
      </c>
      <c r="L22" s="26">
        <v>0</v>
      </c>
      <c r="M22" s="27">
        <f t="shared" si="4"/>
        <v>0</v>
      </c>
    </row>
    <row r="23" spans="1:13" ht="13.5" customHeight="1">
      <c r="A23" s="6" t="s">
        <v>21</v>
      </c>
      <c r="B23" s="26">
        <v>0</v>
      </c>
      <c r="C23" s="26">
        <v>0</v>
      </c>
      <c r="D23" s="27">
        <f t="shared" si="1"/>
        <v>0</v>
      </c>
      <c r="E23" s="26">
        <v>0</v>
      </c>
      <c r="F23" s="26">
        <v>0</v>
      </c>
      <c r="G23" s="27">
        <f t="shared" si="2"/>
        <v>0</v>
      </c>
      <c r="H23" s="28">
        <f t="shared" si="0"/>
        <v>0</v>
      </c>
      <c r="I23" s="29">
        <f t="shared" si="0"/>
        <v>0</v>
      </c>
      <c r="J23" s="28">
        <f t="shared" si="3"/>
        <v>0</v>
      </c>
      <c r="K23" s="26">
        <v>0</v>
      </c>
      <c r="L23" s="26">
        <v>0</v>
      </c>
      <c r="M23" s="27">
        <f t="shared" si="4"/>
        <v>0</v>
      </c>
    </row>
    <row r="24" spans="1:13" ht="13.5" customHeight="1">
      <c r="A24" s="6" t="s">
        <v>22</v>
      </c>
      <c r="B24" s="26">
        <v>0</v>
      </c>
      <c r="C24" s="26">
        <v>0</v>
      </c>
      <c r="D24" s="27">
        <f t="shared" si="1"/>
        <v>0</v>
      </c>
      <c r="E24" s="26">
        <v>0</v>
      </c>
      <c r="F24" s="26">
        <v>0</v>
      </c>
      <c r="G24" s="27">
        <f t="shared" si="2"/>
        <v>0</v>
      </c>
      <c r="H24" s="28">
        <f t="shared" si="0"/>
        <v>0</v>
      </c>
      <c r="I24" s="29">
        <f t="shared" si="0"/>
        <v>0</v>
      </c>
      <c r="J24" s="28">
        <f t="shared" si="3"/>
        <v>0</v>
      </c>
      <c r="K24" s="26">
        <v>0</v>
      </c>
      <c r="L24" s="26">
        <v>0</v>
      </c>
      <c r="M24" s="27">
        <f t="shared" si="4"/>
        <v>0</v>
      </c>
    </row>
    <row r="25" spans="1:13" ht="13.5" customHeight="1">
      <c r="A25" s="6" t="s">
        <v>23</v>
      </c>
      <c r="B25" s="26">
        <v>349</v>
      </c>
      <c r="C25" s="26">
        <v>360</v>
      </c>
      <c r="D25" s="27">
        <f t="shared" si="1"/>
        <v>709</v>
      </c>
      <c r="E25" s="26">
        <v>59</v>
      </c>
      <c r="F25" s="26">
        <v>38</v>
      </c>
      <c r="G25" s="27">
        <f t="shared" si="2"/>
        <v>97</v>
      </c>
      <c r="H25" s="28">
        <f t="shared" si="0"/>
        <v>408</v>
      </c>
      <c r="I25" s="29">
        <f t="shared" si="0"/>
        <v>398</v>
      </c>
      <c r="J25" s="28">
        <f t="shared" si="3"/>
        <v>806</v>
      </c>
      <c r="K25" s="26">
        <v>0</v>
      </c>
      <c r="L25" s="26">
        <v>0</v>
      </c>
      <c r="M25" s="27">
        <f t="shared" si="4"/>
        <v>0</v>
      </c>
    </row>
    <row r="26" spans="1:13" ht="13.5" customHeight="1">
      <c r="A26" s="6" t="s">
        <v>24</v>
      </c>
      <c r="B26" s="26">
        <v>66665</v>
      </c>
      <c r="C26" s="26">
        <v>67940</v>
      </c>
      <c r="D26" s="27">
        <f t="shared" si="1"/>
        <v>134605</v>
      </c>
      <c r="E26" s="26">
        <v>0</v>
      </c>
      <c r="F26" s="26">
        <v>0</v>
      </c>
      <c r="G26" s="27">
        <f t="shared" si="2"/>
        <v>0</v>
      </c>
      <c r="H26" s="28">
        <f t="shared" si="0"/>
        <v>66665</v>
      </c>
      <c r="I26" s="29">
        <f t="shared" si="0"/>
        <v>67940</v>
      </c>
      <c r="J26" s="28">
        <f t="shared" si="3"/>
        <v>134605</v>
      </c>
      <c r="K26" s="26">
        <v>0</v>
      </c>
      <c r="L26" s="26">
        <v>0</v>
      </c>
      <c r="M26" s="27">
        <f t="shared" si="4"/>
        <v>0</v>
      </c>
    </row>
    <row r="27" spans="1:13" ht="13.5" customHeight="1">
      <c r="A27" s="6" t="s">
        <v>25</v>
      </c>
      <c r="B27" s="26">
        <v>21633.996878251819</v>
      </c>
      <c r="C27" s="26">
        <v>22918.933402705516</v>
      </c>
      <c r="D27" s="27">
        <f t="shared" si="1"/>
        <v>44552.930280957335</v>
      </c>
      <c r="E27" s="26">
        <v>0</v>
      </c>
      <c r="F27" s="26">
        <v>0</v>
      </c>
      <c r="G27" s="27">
        <f t="shared" si="2"/>
        <v>0</v>
      </c>
      <c r="H27" s="28">
        <f t="shared" si="0"/>
        <v>21633.996878251819</v>
      </c>
      <c r="I27" s="29">
        <f t="shared" si="0"/>
        <v>22918.933402705516</v>
      </c>
      <c r="J27" s="28">
        <f t="shared" si="3"/>
        <v>44552.930280957335</v>
      </c>
      <c r="K27" s="26">
        <v>0</v>
      </c>
      <c r="L27" s="26">
        <v>0</v>
      </c>
      <c r="M27" s="27">
        <f t="shared" si="4"/>
        <v>0</v>
      </c>
    </row>
    <row r="28" spans="1:13" ht="13.5" customHeight="1">
      <c r="A28" s="6" t="s">
        <v>26</v>
      </c>
      <c r="B28" s="26">
        <v>146129</v>
      </c>
      <c r="C28" s="26">
        <v>148497</v>
      </c>
      <c r="D28" s="27">
        <f t="shared" si="1"/>
        <v>294626</v>
      </c>
      <c r="E28" s="26">
        <v>14</v>
      </c>
      <c r="F28" s="26">
        <v>0</v>
      </c>
      <c r="G28" s="27">
        <f t="shared" si="2"/>
        <v>14</v>
      </c>
      <c r="H28" s="28">
        <f t="shared" si="0"/>
        <v>146143</v>
      </c>
      <c r="I28" s="29">
        <f t="shared" si="0"/>
        <v>148497</v>
      </c>
      <c r="J28" s="28">
        <f t="shared" si="3"/>
        <v>294640</v>
      </c>
      <c r="K28" s="26">
        <v>0</v>
      </c>
      <c r="L28" s="26">
        <v>0</v>
      </c>
      <c r="M28" s="27">
        <f t="shared" si="4"/>
        <v>0</v>
      </c>
    </row>
    <row r="29" spans="1:13" ht="13.5" customHeight="1">
      <c r="A29" s="6" t="s">
        <v>27</v>
      </c>
      <c r="B29" s="26">
        <v>276128</v>
      </c>
      <c r="C29" s="26">
        <v>281707</v>
      </c>
      <c r="D29" s="27">
        <f t="shared" si="1"/>
        <v>557835</v>
      </c>
      <c r="E29" s="26">
        <v>12505</v>
      </c>
      <c r="F29" s="26">
        <v>12924</v>
      </c>
      <c r="G29" s="27">
        <f t="shared" si="2"/>
        <v>25429</v>
      </c>
      <c r="H29" s="28">
        <f t="shared" si="0"/>
        <v>288633</v>
      </c>
      <c r="I29" s="29">
        <f t="shared" si="0"/>
        <v>294631</v>
      </c>
      <c r="J29" s="28">
        <f t="shared" si="3"/>
        <v>583264</v>
      </c>
      <c r="K29" s="26">
        <v>0</v>
      </c>
      <c r="L29" s="26">
        <v>0</v>
      </c>
      <c r="M29" s="27">
        <f t="shared" si="4"/>
        <v>0</v>
      </c>
    </row>
    <row r="30" spans="1:13" ht="13.5" customHeight="1">
      <c r="A30" s="6" t="s">
        <v>28</v>
      </c>
      <c r="B30" s="26">
        <v>132122</v>
      </c>
      <c r="C30" s="26">
        <v>136324</v>
      </c>
      <c r="D30" s="27">
        <f t="shared" si="1"/>
        <v>268446</v>
      </c>
      <c r="E30" s="26">
        <v>0</v>
      </c>
      <c r="F30" s="26">
        <v>0</v>
      </c>
      <c r="G30" s="27">
        <f t="shared" si="2"/>
        <v>0</v>
      </c>
      <c r="H30" s="28">
        <f t="shared" si="0"/>
        <v>132122</v>
      </c>
      <c r="I30" s="29">
        <f t="shared" si="0"/>
        <v>136324</v>
      </c>
      <c r="J30" s="28">
        <f t="shared" si="3"/>
        <v>268446</v>
      </c>
      <c r="K30" s="26">
        <v>174</v>
      </c>
      <c r="L30" s="26">
        <v>0</v>
      </c>
      <c r="M30" s="27">
        <f t="shared" si="4"/>
        <v>174</v>
      </c>
    </row>
    <row r="31" spans="1:13" ht="13.5" customHeight="1">
      <c r="A31" s="6" t="s">
        <v>29</v>
      </c>
      <c r="B31" s="26">
        <v>282834.46666666667</v>
      </c>
      <c r="C31" s="26">
        <v>290904.90000000002</v>
      </c>
      <c r="D31" s="27">
        <f t="shared" si="1"/>
        <v>573739.3666666667</v>
      </c>
      <c r="E31" s="26">
        <v>5066</v>
      </c>
      <c r="F31" s="26">
        <v>5306</v>
      </c>
      <c r="G31" s="27">
        <f t="shared" si="2"/>
        <v>10372</v>
      </c>
      <c r="H31" s="28">
        <f t="shared" si="0"/>
        <v>287900.46666666667</v>
      </c>
      <c r="I31" s="29">
        <f t="shared" si="0"/>
        <v>296210.90000000002</v>
      </c>
      <c r="J31" s="28">
        <f t="shared" si="3"/>
        <v>584111.3666666667</v>
      </c>
      <c r="K31" s="26">
        <v>290</v>
      </c>
      <c r="L31" s="26">
        <v>0</v>
      </c>
      <c r="M31" s="27">
        <f t="shared" si="4"/>
        <v>290</v>
      </c>
    </row>
    <row r="32" spans="1:13" ht="13.5" customHeight="1">
      <c r="A32" s="6" t="s">
        <v>30</v>
      </c>
      <c r="B32" s="26">
        <v>205130</v>
      </c>
      <c r="C32" s="26">
        <v>203825</v>
      </c>
      <c r="D32" s="27">
        <f t="shared" si="1"/>
        <v>408955</v>
      </c>
      <c r="E32" s="26">
        <v>3477</v>
      </c>
      <c r="F32" s="26">
        <v>3783</v>
      </c>
      <c r="G32" s="27">
        <f t="shared" si="2"/>
        <v>7260</v>
      </c>
      <c r="H32" s="28">
        <f t="shared" si="0"/>
        <v>208607</v>
      </c>
      <c r="I32" s="29">
        <f t="shared" si="0"/>
        <v>207608</v>
      </c>
      <c r="J32" s="28">
        <f t="shared" si="3"/>
        <v>416215</v>
      </c>
      <c r="K32" s="26">
        <v>0</v>
      </c>
      <c r="L32" s="26">
        <v>0</v>
      </c>
      <c r="M32" s="27">
        <f t="shared" si="4"/>
        <v>0</v>
      </c>
    </row>
    <row r="33" spans="1:15" ht="13.5" customHeight="1">
      <c r="A33" s="6" t="s">
        <v>31</v>
      </c>
      <c r="B33" s="26">
        <v>7707</v>
      </c>
      <c r="C33" s="26">
        <v>7752</v>
      </c>
      <c r="D33" s="27">
        <f t="shared" si="1"/>
        <v>15459</v>
      </c>
      <c r="E33" s="26">
        <v>0</v>
      </c>
      <c r="F33" s="26">
        <v>0</v>
      </c>
      <c r="G33" s="27">
        <f t="shared" si="2"/>
        <v>0</v>
      </c>
      <c r="H33" s="28">
        <f t="shared" si="0"/>
        <v>7707</v>
      </c>
      <c r="I33" s="29">
        <f t="shared" si="0"/>
        <v>7752</v>
      </c>
      <c r="J33" s="28">
        <f t="shared" si="3"/>
        <v>15459</v>
      </c>
      <c r="K33" s="26">
        <v>0</v>
      </c>
      <c r="L33" s="26">
        <v>0</v>
      </c>
      <c r="M33" s="27">
        <f t="shared" si="4"/>
        <v>0</v>
      </c>
    </row>
    <row r="34" spans="1:15" ht="13.5" customHeight="1">
      <c r="A34" s="6" t="s">
        <v>32</v>
      </c>
      <c r="B34" s="26">
        <v>11843</v>
      </c>
      <c r="C34" s="26">
        <v>12021</v>
      </c>
      <c r="D34" s="27">
        <f t="shared" si="1"/>
        <v>23864</v>
      </c>
      <c r="E34" s="26">
        <v>0</v>
      </c>
      <c r="F34" s="26">
        <v>0</v>
      </c>
      <c r="G34" s="27">
        <f t="shared" si="2"/>
        <v>0</v>
      </c>
      <c r="H34" s="28">
        <f t="shared" si="0"/>
        <v>11843</v>
      </c>
      <c r="I34" s="29">
        <f t="shared" si="0"/>
        <v>12021</v>
      </c>
      <c r="J34" s="28">
        <f t="shared" si="3"/>
        <v>23864</v>
      </c>
      <c r="K34" s="26">
        <v>0</v>
      </c>
      <c r="L34" s="26">
        <v>0</v>
      </c>
      <c r="M34" s="27">
        <f t="shared" si="4"/>
        <v>0</v>
      </c>
    </row>
    <row r="35" spans="1:15" ht="13.5" customHeight="1">
      <c r="A35" s="6" t="s">
        <v>33</v>
      </c>
      <c r="B35" s="26">
        <v>8000</v>
      </c>
      <c r="C35" s="26">
        <v>8251</v>
      </c>
      <c r="D35" s="27">
        <f t="shared" si="1"/>
        <v>16251</v>
      </c>
      <c r="E35" s="26">
        <v>0</v>
      </c>
      <c r="F35" s="26">
        <v>0</v>
      </c>
      <c r="G35" s="27">
        <f t="shared" si="2"/>
        <v>0</v>
      </c>
      <c r="H35" s="28">
        <f t="shared" si="0"/>
        <v>8000</v>
      </c>
      <c r="I35" s="29">
        <f t="shared" si="0"/>
        <v>8251</v>
      </c>
      <c r="J35" s="28">
        <f t="shared" si="3"/>
        <v>16251</v>
      </c>
      <c r="K35" s="26">
        <v>0</v>
      </c>
      <c r="L35" s="26">
        <v>0</v>
      </c>
      <c r="M35" s="27">
        <f t="shared" si="4"/>
        <v>0</v>
      </c>
    </row>
    <row r="36" spans="1:15" ht="13.5" customHeight="1">
      <c r="A36" s="6" t="s">
        <v>34</v>
      </c>
      <c r="B36" s="26">
        <v>0</v>
      </c>
      <c r="C36" s="26">
        <v>0</v>
      </c>
      <c r="D36" s="27">
        <f t="shared" si="1"/>
        <v>0</v>
      </c>
      <c r="E36" s="26">
        <v>0</v>
      </c>
      <c r="F36" s="26">
        <v>0</v>
      </c>
      <c r="G36" s="27">
        <f t="shared" si="2"/>
        <v>0</v>
      </c>
      <c r="H36" s="28">
        <f t="shared" si="0"/>
        <v>0</v>
      </c>
      <c r="I36" s="29">
        <f t="shared" si="0"/>
        <v>0</v>
      </c>
      <c r="J36" s="28">
        <f t="shared" si="3"/>
        <v>0</v>
      </c>
      <c r="K36" s="26">
        <v>0</v>
      </c>
      <c r="L36" s="26">
        <v>0</v>
      </c>
      <c r="M36" s="27">
        <f t="shared" si="4"/>
        <v>0</v>
      </c>
    </row>
    <row r="37" spans="1:15" ht="12.75" customHeight="1">
      <c r="A37" s="6" t="s">
        <v>35</v>
      </c>
      <c r="B37" s="26">
        <v>13346.966666666667</v>
      </c>
      <c r="C37" s="26">
        <v>13833.833333333334</v>
      </c>
      <c r="D37" s="27">
        <f t="shared" si="1"/>
        <v>27180.800000000003</v>
      </c>
      <c r="E37" s="26">
        <v>0</v>
      </c>
      <c r="F37" s="26">
        <v>0</v>
      </c>
      <c r="G37" s="27">
        <f t="shared" si="2"/>
        <v>0</v>
      </c>
      <c r="H37" s="28">
        <f t="shared" si="0"/>
        <v>13346.966666666667</v>
      </c>
      <c r="I37" s="29">
        <f t="shared" si="0"/>
        <v>13833.833333333334</v>
      </c>
      <c r="J37" s="28">
        <f t="shared" si="3"/>
        <v>27180.800000000003</v>
      </c>
      <c r="K37" s="26">
        <v>1550.4666666666667</v>
      </c>
      <c r="L37" s="26">
        <v>0</v>
      </c>
      <c r="M37" s="27">
        <f t="shared" si="4"/>
        <v>1550.4666666666667</v>
      </c>
    </row>
    <row r="38" spans="1:15" ht="24.95" customHeight="1">
      <c r="A38" s="13" t="s">
        <v>54</v>
      </c>
      <c r="B38" s="30">
        <f t="shared" ref="B38:M38" si="5">SUM(B9:B11)+SUM(B14:B25)</f>
        <v>4203829.3064516131</v>
      </c>
      <c r="C38" s="30">
        <f t="shared" si="5"/>
        <v>4180659.0849462366</v>
      </c>
      <c r="D38" s="30">
        <f t="shared" si="5"/>
        <v>8384488.3913978487</v>
      </c>
      <c r="E38" s="30">
        <f t="shared" si="5"/>
        <v>6806331.5666666664</v>
      </c>
      <c r="F38" s="30">
        <f t="shared" si="5"/>
        <v>7094295.4000000004</v>
      </c>
      <c r="G38" s="30">
        <f t="shared" si="5"/>
        <v>13900626.966666667</v>
      </c>
      <c r="H38" s="30">
        <f t="shared" si="5"/>
        <v>11010160.87311828</v>
      </c>
      <c r="I38" s="30">
        <f t="shared" si="5"/>
        <v>11274954.484946236</v>
      </c>
      <c r="J38" s="30">
        <f t="shared" si="5"/>
        <v>22285115.358064517</v>
      </c>
      <c r="K38" s="30">
        <f t="shared" si="5"/>
        <v>2482</v>
      </c>
      <c r="L38" s="30">
        <f t="shared" si="5"/>
        <v>52025</v>
      </c>
      <c r="M38" s="30">
        <f t="shared" si="5"/>
        <v>54507</v>
      </c>
      <c r="O38" s="9"/>
    </row>
    <row r="39" spans="1:15" ht="13.5" customHeight="1">
      <c r="A39" s="6" t="s">
        <v>37</v>
      </c>
      <c r="B39" s="31">
        <f>SUM(B12,B26:B29,B36)</f>
        <v>1363316.3111639661</v>
      </c>
      <c r="C39" s="31">
        <f t="shared" ref="C39:M39" si="6">SUM(C12,C26:C29,C36)</f>
        <v>1350371.4953074674</v>
      </c>
      <c r="D39" s="31">
        <f t="shared" si="6"/>
        <v>2713687.8064714335</v>
      </c>
      <c r="E39" s="31">
        <f t="shared" si="6"/>
        <v>235660</v>
      </c>
      <c r="F39" s="31">
        <f t="shared" si="6"/>
        <v>259270</v>
      </c>
      <c r="G39" s="31">
        <f t="shared" si="6"/>
        <v>494930</v>
      </c>
      <c r="H39" s="31">
        <f t="shared" si="6"/>
        <v>1598976.3111639661</v>
      </c>
      <c r="I39" s="31">
        <f t="shared" si="6"/>
        <v>1609641.4953074674</v>
      </c>
      <c r="J39" s="31">
        <f t="shared" si="6"/>
        <v>3208617.8064714335</v>
      </c>
      <c r="K39" s="31">
        <f t="shared" si="6"/>
        <v>21</v>
      </c>
      <c r="L39" s="31">
        <f t="shared" si="6"/>
        <v>0</v>
      </c>
      <c r="M39" s="31">
        <f t="shared" si="6"/>
        <v>21</v>
      </c>
    </row>
    <row r="40" spans="1:15" ht="13.5" customHeight="1">
      <c r="A40" s="6" t="s">
        <v>38</v>
      </c>
      <c r="B40" s="28">
        <f>SUM(B13,B30:B35,B37)</f>
        <v>1352032.4333333333</v>
      </c>
      <c r="C40" s="28">
        <f t="shared" ref="C40:M40" si="7">SUM(C13,C30:C35,C37)</f>
        <v>1361530.7333333332</v>
      </c>
      <c r="D40" s="28">
        <f t="shared" si="7"/>
        <v>2713563.1666666665</v>
      </c>
      <c r="E40" s="28">
        <f t="shared" si="7"/>
        <v>86500</v>
      </c>
      <c r="F40" s="28">
        <f t="shared" si="7"/>
        <v>84705</v>
      </c>
      <c r="G40" s="28">
        <f t="shared" si="7"/>
        <v>171205</v>
      </c>
      <c r="H40" s="28">
        <f t="shared" si="7"/>
        <v>1438532.4333333333</v>
      </c>
      <c r="I40" s="28">
        <f t="shared" si="7"/>
        <v>1446235.7333333332</v>
      </c>
      <c r="J40" s="28">
        <f t="shared" si="7"/>
        <v>2884768.1666666665</v>
      </c>
      <c r="K40" s="28">
        <f t="shared" si="7"/>
        <v>2014.4666666666667</v>
      </c>
      <c r="L40" s="28">
        <f t="shared" si="7"/>
        <v>0</v>
      </c>
      <c r="M40" s="28">
        <f t="shared" si="7"/>
        <v>2014.4666666666667</v>
      </c>
    </row>
    <row r="41" spans="1:15" ht="24.95" customHeight="1">
      <c r="A41" s="16" t="s">
        <v>55</v>
      </c>
      <c r="B41" s="32">
        <f t="shared" ref="B41:M41" si="8">SUM(B38:B40)</f>
        <v>6919178.0509489123</v>
      </c>
      <c r="C41" s="32">
        <f t="shared" si="8"/>
        <v>6892561.3135870369</v>
      </c>
      <c r="D41" s="32">
        <f t="shared" si="8"/>
        <v>13811739.364535948</v>
      </c>
      <c r="E41" s="32">
        <f t="shared" si="8"/>
        <v>7128491.5666666664</v>
      </c>
      <c r="F41" s="32">
        <f>SUM(F38:F40)</f>
        <v>7438270.4000000004</v>
      </c>
      <c r="G41" s="32">
        <f t="shared" si="8"/>
        <v>14566761.966666667</v>
      </c>
      <c r="H41" s="32">
        <f t="shared" si="8"/>
        <v>14047669.617615579</v>
      </c>
      <c r="I41" s="32">
        <f t="shared" si="8"/>
        <v>14330831.713587036</v>
      </c>
      <c r="J41" s="32">
        <f>SUM(J38:J40)</f>
        <v>28378501.331202619</v>
      </c>
      <c r="K41" s="32">
        <f t="shared" si="8"/>
        <v>4517.4666666666672</v>
      </c>
      <c r="L41" s="32">
        <f t="shared" si="8"/>
        <v>52025</v>
      </c>
      <c r="M41" s="32">
        <f t="shared" si="8"/>
        <v>56542.466666666667</v>
      </c>
    </row>
    <row r="42" spans="1:15" ht="11.25" customHeight="1"/>
    <row r="43" spans="1:15" ht="12" customHeight="1">
      <c r="A43" s="18" t="s">
        <v>40</v>
      </c>
    </row>
  </sheetData>
  <sheetProtection algorithmName="SHA-512" hashValue="dH9CjMh0BHUg/A7m1e4H1t/MWHTdKpfqw98V6AxJCmzUoMH8dE2KO8q+ENQjrT9bFJl1TiC2QxJJqNkEunISpQ==" saltValue="MHmJiSf5VrDVmRtt2YZNKQ==" spinCount="100000" sheet="1" objects="1" scenarios="1"/>
  <mergeCells count="19">
    <mergeCell ref="K6:K8"/>
    <mergeCell ref="L6:L8"/>
    <mergeCell ref="M6:M8"/>
    <mergeCell ref="E6:E8"/>
    <mergeCell ref="F6:F8"/>
    <mergeCell ref="G6:G8"/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</mergeCells>
  <pageMargins left="0.15748031496062992" right="0.15748031496062992" top="0.78740157480314965" bottom="0.59055118110236227" header="0.11811023622047245" footer="0.31496062992125984"/>
  <pageSetup paperSize="9" scale="8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5CFDC-8742-4B7F-9D6E-722FA5656E2A}">
  <dimension ref="A1:M48"/>
  <sheetViews>
    <sheetView zoomScale="70" zoomScaleNormal="70" zoomScaleSheetLayoutView="70" workbookViewId="0">
      <selection activeCell="E47" sqref="E47"/>
    </sheetView>
  </sheetViews>
  <sheetFormatPr defaultColWidth="9.140625" defaultRowHeight="12" customHeight="1"/>
  <cols>
    <col min="1" max="1" width="23.42578125" style="2" customWidth="1"/>
    <col min="2" max="5" width="15.7109375" style="2" customWidth="1"/>
    <col min="6" max="12" width="13.42578125" style="2" customWidth="1"/>
    <col min="13" max="13" width="9.140625" style="2"/>
    <col min="14" max="14" width="10" style="2" bestFit="1" customWidth="1"/>
    <col min="15" max="15" width="9.140625" style="2"/>
    <col min="16" max="16" width="12" style="2" customWidth="1"/>
    <col min="17" max="16384" width="9.140625" style="2"/>
  </cols>
  <sheetData>
    <row r="1" spans="1:13" ht="13.15" customHeight="1">
      <c r="A1" s="33" t="s">
        <v>56</v>
      </c>
      <c r="B1" s="33"/>
      <c r="C1" s="33"/>
      <c r="D1" s="33"/>
      <c r="E1" s="33"/>
      <c r="F1" s="33"/>
      <c r="G1" s="33"/>
      <c r="H1" s="33"/>
      <c r="I1" s="33"/>
      <c r="J1" s="33"/>
      <c r="K1" s="34"/>
      <c r="L1" s="34"/>
    </row>
    <row r="2" spans="1:13" ht="13.15" customHeight="1">
      <c r="A2" s="35" t="s">
        <v>57</v>
      </c>
      <c r="B2" s="35"/>
      <c r="C2" s="35"/>
      <c r="D2" s="35"/>
      <c r="E2" s="35"/>
      <c r="F2" s="35"/>
      <c r="G2" s="35"/>
      <c r="H2" s="35"/>
      <c r="I2" s="35"/>
      <c r="J2" s="35"/>
      <c r="K2" s="36"/>
      <c r="L2" s="36"/>
    </row>
    <row r="3" spans="1:13" ht="13.15" customHeight="1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3" ht="12" customHeight="1">
      <c r="A4" s="18"/>
      <c r="B4" s="18"/>
      <c r="C4" s="18"/>
      <c r="D4" s="38"/>
      <c r="E4" s="38" t="s">
        <v>58</v>
      </c>
      <c r="L4" s="38"/>
      <c r="M4" s="38"/>
    </row>
    <row r="5" spans="1:13" ht="26.1" customHeight="1">
      <c r="A5" s="39" t="s">
        <v>2</v>
      </c>
      <c r="B5" s="39" t="s">
        <v>3</v>
      </c>
      <c r="C5" s="39" t="s">
        <v>4</v>
      </c>
      <c r="D5" s="39" t="s">
        <v>5</v>
      </c>
      <c r="E5" s="39" t="s">
        <v>6</v>
      </c>
    </row>
    <row r="6" spans="1:13" ht="15" customHeight="1">
      <c r="A6" s="6" t="s">
        <v>7</v>
      </c>
      <c r="B6" s="40">
        <v>156378866</v>
      </c>
      <c r="C6" s="40">
        <v>168549320</v>
      </c>
      <c r="D6" s="40">
        <v>187004252</v>
      </c>
      <c r="E6" s="40">
        <v>187997615</v>
      </c>
      <c r="F6" s="9"/>
      <c r="G6" s="41"/>
    </row>
    <row r="7" spans="1:13" ht="15" customHeight="1">
      <c r="A7" s="6" t="s">
        <v>8</v>
      </c>
      <c r="B7" s="40">
        <v>38333590</v>
      </c>
      <c r="C7" s="40">
        <v>34777761</v>
      </c>
      <c r="D7" s="40">
        <v>41385302</v>
      </c>
      <c r="E7" s="40">
        <v>19196466</v>
      </c>
      <c r="F7" s="9"/>
      <c r="G7" s="41"/>
    </row>
    <row r="8" spans="1:13" ht="15" customHeight="1">
      <c r="A8" s="6" t="s">
        <v>9</v>
      </c>
      <c r="B8" s="40">
        <v>25831155</v>
      </c>
      <c r="C8" s="40">
        <v>26691656</v>
      </c>
      <c r="D8" s="40">
        <v>28067305</v>
      </c>
      <c r="E8" s="40">
        <v>28760688</v>
      </c>
      <c r="F8" s="9"/>
      <c r="G8" s="41"/>
    </row>
    <row r="9" spans="1:13" ht="15" customHeight="1">
      <c r="A9" s="10" t="s">
        <v>10</v>
      </c>
      <c r="B9" s="40">
        <v>16213025</v>
      </c>
      <c r="C9" s="40">
        <v>13799403</v>
      </c>
      <c r="D9" s="40">
        <v>14492289</v>
      </c>
      <c r="E9" s="40">
        <v>11155802</v>
      </c>
      <c r="F9" s="9"/>
      <c r="G9" s="41"/>
    </row>
    <row r="10" spans="1:13" ht="15" customHeight="1">
      <c r="A10" s="6" t="s">
        <v>11</v>
      </c>
      <c r="B10" s="40">
        <v>13023216</v>
      </c>
      <c r="C10" s="40">
        <v>12536856</v>
      </c>
      <c r="D10" s="40">
        <v>12124782</v>
      </c>
      <c r="E10" s="40">
        <v>10152192</v>
      </c>
      <c r="F10" s="9"/>
      <c r="G10" s="41"/>
    </row>
    <row r="11" spans="1:13" ht="15" customHeight="1">
      <c r="A11" s="6" t="s">
        <v>12</v>
      </c>
      <c r="B11" s="40">
        <v>53669</v>
      </c>
      <c r="C11" s="40">
        <v>54967</v>
      </c>
      <c r="D11" s="40">
        <v>32172</v>
      </c>
      <c r="E11" s="40">
        <v>22653</v>
      </c>
      <c r="F11" s="9"/>
      <c r="G11" s="41"/>
    </row>
    <row r="12" spans="1:13" ht="15" customHeight="1">
      <c r="A12" s="6" t="s">
        <v>13</v>
      </c>
      <c r="B12" s="40">
        <v>1639284</v>
      </c>
      <c r="C12" s="42">
        <v>1737844.5</v>
      </c>
      <c r="D12" s="40">
        <v>2022412</v>
      </c>
      <c r="E12" s="40">
        <v>1493713</v>
      </c>
      <c r="F12" s="9"/>
      <c r="G12" s="41"/>
    </row>
    <row r="13" spans="1:13" ht="15" customHeight="1">
      <c r="A13" s="6" t="s">
        <v>14</v>
      </c>
      <c r="B13" s="40">
        <v>21687</v>
      </c>
      <c r="C13" s="40">
        <v>39218</v>
      </c>
      <c r="D13" s="40">
        <v>41098</v>
      </c>
      <c r="E13" s="40">
        <v>36632</v>
      </c>
      <c r="F13" s="9"/>
      <c r="G13" s="41"/>
    </row>
    <row r="14" spans="1:13" ht="15" customHeight="1">
      <c r="A14" s="6" t="s">
        <v>15</v>
      </c>
      <c r="B14" s="40">
        <v>19600</v>
      </c>
      <c r="C14" s="40">
        <v>200</v>
      </c>
      <c r="D14" s="40">
        <v>200</v>
      </c>
      <c r="E14" s="40">
        <v>0</v>
      </c>
      <c r="F14" s="9"/>
      <c r="G14" s="41"/>
    </row>
    <row r="15" spans="1:13" ht="15" customHeight="1">
      <c r="A15" s="6" t="s">
        <v>16</v>
      </c>
      <c r="B15" s="40">
        <v>2012</v>
      </c>
      <c r="C15" s="40">
        <v>968</v>
      </c>
      <c r="D15" s="40">
        <v>11</v>
      </c>
      <c r="E15" s="40">
        <v>685</v>
      </c>
      <c r="F15" s="9"/>
      <c r="G15" s="41"/>
    </row>
    <row r="16" spans="1:13" ht="15" customHeight="1">
      <c r="A16" s="6" t="s">
        <v>17</v>
      </c>
      <c r="B16" s="40">
        <v>1503</v>
      </c>
      <c r="C16" s="40">
        <v>713</v>
      </c>
      <c r="D16" s="40">
        <v>2206</v>
      </c>
      <c r="E16" s="43">
        <v>1342</v>
      </c>
      <c r="F16" s="9"/>
      <c r="G16" s="41"/>
    </row>
    <row r="17" spans="1:7" ht="15" customHeight="1">
      <c r="A17" s="10" t="s">
        <v>18</v>
      </c>
      <c r="B17" s="40">
        <v>0</v>
      </c>
      <c r="C17" s="40">
        <v>0</v>
      </c>
      <c r="D17" s="40">
        <v>0</v>
      </c>
      <c r="E17" s="43">
        <v>0</v>
      </c>
      <c r="F17" s="9"/>
      <c r="G17" s="41"/>
    </row>
    <row r="18" spans="1:7" ht="15" customHeight="1">
      <c r="A18" s="10" t="s">
        <v>19</v>
      </c>
      <c r="B18" s="40">
        <v>1283</v>
      </c>
      <c r="C18" s="40">
        <v>5289</v>
      </c>
      <c r="D18" s="40">
        <v>7074</v>
      </c>
      <c r="E18" s="43">
        <v>1075</v>
      </c>
      <c r="F18" s="9"/>
      <c r="G18" s="41"/>
    </row>
    <row r="19" spans="1:7" ht="15" customHeight="1">
      <c r="A19" s="10" t="s">
        <v>20</v>
      </c>
      <c r="B19" s="40">
        <v>141</v>
      </c>
      <c r="C19" s="43">
        <v>316</v>
      </c>
      <c r="D19" s="43">
        <v>190</v>
      </c>
      <c r="E19" s="40">
        <v>479</v>
      </c>
      <c r="F19" s="9"/>
      <c r="G19" s="41"/>
    </row>
    <row r="20" spans="1:7" ht="15" customHeight="1">
      <c r="A20" s="6" t="s">
        <v>21</v>
      </c>
      <c r="B20" s="40">
        <v>0</v>
      </c>
      <c r="C20" s="40">
        <v>0</v>
      </c>
      <c r="D20" s="40">
        <v>0</v>
      </c>
      <c r="E20" s="40">
        <v>0</v>
      </c>
      <c r="F20" s="9"/>
      <c r="G20" s="41"/>
    </row>
    <row r="21" spans="1:7" ht="15" customHeight="1">
      <c r="A21" s="6" t="s">
        <v>22</v>
      </c>
      <c r="B21" s="40">
        <v>0</v>
      </c>
      <c r="C21" s="40">
        <v>0</v>
      </c>
      <c r="D21" s="40">
        <v>0</v>
      </c>
      <c r="E21" s="40">
        <v>0</v>
      </c>
      <c r="F21" s="9"/>
      <c r="G21" s="41"/>
    </row>
    <row r="22" spans="1:7" ht="15" customHeight="1">
      <c r="A22" s="6" t="s">
        <v>23</v>
      </c>
      <c r="B22" s="40">
        <v>98</v>
      </c>
      <c r="C22" s="40">
        <v>165</v>
      </c>
      <c r="D22" s="40">
        <v>57</v>
      </c>
      <c r="E22" s="40">
        <v>0</v>
      </c>
      <c r="F22" s="9"/>
      <c r="G22" s="41"/>
    </row>
    <row r="23" spans="1:7" ht="15" customHeight="1">
      <c r="A23" s="6" t="s">
        <v>24</v>
      </c>
      <c r="B23" s="40">
        <v>747354</v>
      </c>
      <c r="C23" s="40">
        <v>940466</v>
      </c>
      <c r="D23" s="40">
        <v>777369</v>
      </c>
      <c r="E23" s="40">
        <v>814589</v>
      </c>
      <c r="F23" s="9"/>
      <c r="G23" s="41"/>
    </row>
    <row r="24" spans="1:7" ht="15" customHeight="1">
      <c r="A24" s="6" t="s">
        <v>25</v>
      </c>
      <c r="B24" s="40">
        <v>23466</v>
      </c>
      <c r="C24" s="40">
        <v>25154</v>
      </c>
      <c r="D24" s="40">
        <v>21754</v>
      </c>
      <c r="E24" s="40">
        <v>32968</v>
      </c>
      <c r="F24" s="9"/>
      <c r="G24" s="41"/>
    </row>
    <row r="25" spans="1:7" ht="15" customHeight="1">
      <c r="A25" s="6" t="s">
        <v>26</v>
      </c>
      <c r="B25" s="40">
        <v>1016022</v>
      </c>
      <c r="C25" s="40">
        <v>865137</v>
      </c>
      <c r="D25" s="40">
        <v>914336</v>
      </c>
      <c r="E25" s="40">
        <v>1150370</v>
      </c>
      <c r="F25" s="9"/>
      <c r="G25" s="41"/>
    </row>
    <row r="26" spans="1:7" ht="15" customHeight="1">
      <c r="A26" s="6" t="s">
        <v>27</v>
      </c>
      <c r="B26" s="40">
        <v>2247758</v>
      </c>
      <c r="C26" s="40">
        <v>2093491</v>
      </c>
      <c r="D26" s="40">
        <v>2204034</v>
      </c>
      <c r="E26" s="40">
        <v>1166197</v>
      </c>
      <c r="F26" s="9"/>
      <c r="G26" s="41"/>
    </row>
    <row r="27" spans="1:7" ht="15" customHeight="1">
      <c r="A27" s="6" t="s">
        <v>28</v>
      </c>
      <c r="B27" s="40">
        <v>301491</v>
      </c>
      <c r="C27" s="40">
        <v>337093</v>
      </c>
      <c r="D27" s="40">
        <v>367423</v>
      </c>
      <c r="E27" s="40">
        <v>226047</v>
      </c>
      <c r="F27" s="9"/>
      <c r="G27" s="41"/>
    </row>
    <row r="28" spans="1:7" ht="15" customHeight="1">
      <c r="A28" s="6" t="s">
        <v>29</v>
      </c>
      <c r="B28" s="40">
        <v>922660</v>
      </c>
      <c r="C28" s="40">
        <v>907455</v>
      </c>
      <c r="D28" s="40">
        <v>955175</v>
      </c>
      <c r="E28" s="40">
        <v>670779</v>
      </c>
      <c r="F28" s="9"/>
      <c r="G28" s="41"/>
    </row>
    <row r="29" spans="1:7" ht="15" customHeight="1">
      <c r="A29" s="6" t="s">
        <v>30</v>
      </c>
      <c r="B29" s="40">
        <v>437479</v>
      </c>
      <c r="C29" s="40">
        <v>462503</v>
      </c>
      <c r="D29" s="40">
        <v>507127</v>
      </c>
      <c r="E29" s="40">
        <v>307653</v>
      </c>
      <c r="F29" s="9"/>
      <c r="G29" s="41"/>
    </row>
    <row r="30" spans="1:7" ht="15" customHeight="1">
      <c r="A30" s="6" t="s">
        <v>31</v>
      </c>
      <c r="B30" s="40">
        <v>52960</v>
      </c>
      <c r="C30" s="40">
        <v>43799</v>
      </c>
      <c r="D30" s="40">
        <v>55532</v>
      </c>
      <c r="E30" s="40">
        <v>43936</v>
      </c>
      <c r="F30" s="9"/>
      <c r="G30" s="41"/>
    </row>
    <row r="31" spans="1:7" ht="15" customHeight="1">
      <c r="A31" s="6" t="s">
        <v>32</v>
      </c>
      <c r="B31" s="40">
        <v>32287</v>
      </c>
      <c r="C31" s="40">
        <v>34098</v>
      </c>
      <c r="D31" s="40">
        <v>36823</v>
      </c>
      <c r="E31" s="40">
        <v>32840</v>
      </c>
      <c r="F31" s="9"/>
      <c r="G31" s="41"/>
    </row>
    <row r="32" spans="1:7" ht="15" customHeight="1">
      <c r="A32" s="6" t="s">
        <v>33</v>
      </c>
      <c r="B32" s="40">
        <v>4470</v>
      </c>
      <c r="C32" s="40">
        <v>4422</v>
      </c>
      <c r="D32" s="40">
        <v>5476</v>
      </c>
      <c r="E32" s="40">
        <v>6876</v>
      </c>
      <c r="F32" s="9"/>
      <c r="G32" s="41"/>
    </row>
    <row r="33" spans="1:13" ht="15" customHeight="1">
      <c r="A33" s="6" t="s">
        <v>34</v>
      </c>
      <c r="B33" s="40">
        <v>0</v>
      </c>
      <c r="C33" s="40">
        <v>0</v>
      </c>
      <c r="D33" s="40">
        <v>0</v>
      </c>
      <c r="E33" s="40">
        <v>0</v>
      </c>
      <c r="F33" s="9"/>
      <c r="G33" s="41"/>
    </row>
    <row r="34" spans="1:13" ht="15" customHeight="1">
      <c r="A34" s="6" t="s">
        <v>35</v>
      </c>
      <c r="B34" s="40">
        <v>108835.5</v>
      </c>
      <c r="C34" s="40">
        <v>119932.8</v>
      </c>
      <c r="D34" s="40">
        <v>131390.25</v>
      </c>
      <c r="E34" s="40">
        <v>122200.54545454546</v>
      </c>
      <c r="F34" s="9"/>
      <c r="G34" s="41"/>
    </row>
    <row r="35" spans="1:13" ht="24.95" customHeight="1">
      <c r="A35" s="13" t="s">
        <v>59</v>
      </c>
      <c r="B35" s="14">
        <f>SUM(B6:B8,B11:B22)</f>
        <v>222282888</v>
      </c>
      <c r="C35" s="14">
        <f>SUM(C6:C8,C11:C22)</f>
        <v>231858417.5</v>
      </c>
      <c r="D35" s="14">
        <f>SUM(D6:D8,D11:D22)</f>
        <v>258562279</v>
      </c>
      <c r="E35" s="14">
        <f>SUM(E6:E8,E11:E22)</f>
        <v>237511348</v>
      </c>
    </row>
    <row r="36" spans="1:13" ht="15" customHeight="1">
      <c r="A36" s="6" t="s">
        <v>37</v>
      </c>
      <c r="B36" s="44">
        <f>SUM(B9,B23:B26,B33)</f>
        <v>20247625</v>
      </c>
      <c r="C36" s="44">
        <f>SUM(C9,C23:C26,C33)</f>
        <v>17723651</v>
      </c>
      <c r="D36" s="44">
        <f>SUM(D9,D23:D26,D33)</f>
        <v>18409782</v>
      </c>
      <c r="E36" s="44">
        <f>SUM(E9,E23:E26,E33)</f>
        <v>14319926</v>
      </c>
    </row>
    <row r="37" spans="1:13" ht="15" customHeight="1">
      <c r="A37" s="6" t="s">
        <v>38</v>
      </c>
      <c r="B37" s="44">
        <f>SUM(B10,B27:B32,B34)</f>
        <v>14883398.5</v>
      </c>
      <c r="C37" s="44">
        <f t="shared" ref="C37:E37" si="0">SUM(C10,C27:C32,C34)</f>
        <v>14446158.800000001</v>
      </c>
      <c r="D37" s="44">
        <f t="shared" si="0"/>
        <v>14183728.25</v>
      </c>
      <c r="E37" s="44">
        <f t="shared" si="0"/>
        <v>11562523.545454545</v>
      </c>
    </row>
    <row r="38" spans="1:13" ht="24.95" customHeight="1">
      <c r="A38" s="16" t="s">
        <v>60</v>
      </c>
      <c r="B38" s="17">
        <f>SUM(B35:B37)</f>
        <v>257413911.5</v>
      </c>
      <c r="C38" s="17">
        <f t="shared" ref="C38:E38" si="1">SUM(C35:C37)</f>
        <v>264028227.30000001</v>
      </c>
      <c r="D38" s="17">
        <f t="shared" si="1"/>
        <v>291155789.25</v>
      </c>
      <c r="E38" s="17">
        <f t="shared" si="1"/>
        <v>263393797.54545453</v>
      </c>
    </row>
    <row r="39" spans="1:13" ht="12" customHeight="1">
      <c r="A39" s="18"/>
    </row>
    <row r="40" spans="1:13" ht="12" customHeight="1">
      <c r="A40" s="18" t="s">
        <v>40</v>
      </c>
    </row>
    <row r="41" spans="1:13" ht="12" customHeight="1">
      <c r="M41" s="19"/>
    </row>
    <row r="42" spans="1:13" ht="12" customHeight="1">
      <c r="M42" s="19"/>
    </row>
    <row r="43" spans="1:13" ht="12" customHeight="1">
      <c r="M43" s="19"/>
    </row>
    <row r="44" spans="1:13" ht="12" customHeight="1">
      <c r="M44" s="19"/>
    </row>
    <row r="45" spans="1:13" ht="12" customHeight="1">
      <c r="M45" s="19"/>
    </row>
    <row r="46" spans="1:13" ht="12" customHeight="1">
      <c r="M46" s="19"/>
    </row>
    <row r="47" spans="1:13" ht="12" customHeight="1">
      <c r="M47" s="19"/>
    </row>
    <row r="48" spans="1:13" ht="12" customHeight="1">
      <c r="M48" s="19"/>
    </row>
  </sheetData>
  <sheetProtection algorithmName="SHA-512" hashValue="F1X7gjlQyrsik1DU+no2/5x+PygbkqZC4+A/b6NoZJFX87dLJnD5od9AT07Gg/hcLJ9aEAw7VpPdKRFGS1xagQ==" saltValue="387hXXihy7PvsuUAZyi+vA==" spinCount="100000" sheet="1" objects="1" scenarios="1" formatCells="0"/>
  <mergeCells count="2">
    <mergeCell ref="A1:J1"/>
    <mergeCell ref="A2:J2"/>
  </mergeCells>
  <pageMargins left="0.55118110236220474" right="0.35433070866141736" top="0.78740157480314965" bottom="0.59055118110236227" header="0.51181102362204722" footer="0.31496062992125984"/>
  <pageSetup scale="8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64DDC-6337-422E-A613-E98F87D14360}">
  <dimension ref="A1:AD43"/>
  <sheetViews>
    <sheetView topLeftCell="A7" zoomScale="95" zoomScaleNormal="95" zoomScaleSheetLayoutView="98" workbookViewId="0">
      <pane xSplit="1" topLeftCell="B1" activePane="topRight" state="frozen"/>
      <selection pane="topRight" activeCell="O41" sqref="O41"/>
    </sheetView>
  </sheetViews>
  <sheetFormatPr defaultColWidth="9.140625" defaultRowHeight="12.6" customHeight="1"/>
  <cols>
    <col min="1" max="1" width="23.42578125" style="2" customWidth="1"/>
    <col min="2" max="10" width="12.7109375" style="2" customWidth="1"/>
    <col min="11" max="11" width="9.7109375" style="2" customWidth="1"/>
    <col min="12" max="12" width="11.42578125" style="2" customWidth="1"/>
    <col min="13" max="13" width="12.42578125" style="2" customWidth="1"/>
    <col min="14" max="14" width="15.5703125" style="2" customWidth="1"/>
    <col min="15" max="15" width="9.140625" style="2"/>
    <col min="16" max="18" width="9.28515625" style="2" bestFit="1" customWidth="1"/>
    <col min="19" max="19" width="9.140625" style="2"/>
    <col min="20" max="21" width="9.28515625" style="2" bestFit="1" customWidth="1"/>
    <col min="22" max="22" width="9.5703125" style="2" bestFit="1" customWidth="1"/>
    <col min="23" max="23" width="9.140625" style="2"/>
    <col min="24" max="25" width="9.5703125" style="2" bestFit="1" customWidth="1"/>
    <col min="26" max="26" width="9.28515625" style="2" bestFit="1" customWidth="1"/>
    <col min="27" max="27" width="9.140625" style="2"/>
    <col min="28" max="30" width="9.28515625" style="2" bestFit="1" customWidth="1"/>
    <col min="31" max="16384" width="9.140625" style="2"/>
  </cols>
  <sheetData>
    <row r="1" spans="1:30" ht="12.75">
      <c r="A1" s="1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30" ht="12.75">
      <c r="A2" s="3" t="s">
        <v>62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30" ht="12.6" customHeight="1">
      <c r="M3" s="38" t="s">
        <v>58</v>
      </c>
    </row>
    <row r="4" spans="1:30" ht="12.6" customHeight="1">
      <c r="A4" s="21" t="s">
        <v>43</v>
      </c>
      <c r="B4" s="21" t="s">
        <v>44</v>
      </c>
      <c r="C4" s="22"/>
      <c r="D4" s="22"/>
      <c r="E4" s="21" t="s">
        <v>45</v>
      </c>
      <c r="F4" s="22"/>
      <c r="G4" s="22"/>
      <c r="H4" s="21" t="s">
        <v>46</v>
      </c>
      <c r="I4" s="22"/>
      <c r="J4" s="22"/>
      <c r="K4" s="21" t="s">
        <v>47</v>
      </c>
      <c r="L4" s="21"/>
      <c r="M4" s="21"/>
    </row>
    <row r="5" spans="1:30" ht="12.6" customHeight="1">
      <c r="A5" s="23"/>
      <c r="B5" s="24"/>
      <c r="C5" s="24"/>
      <c r="D5" s="24"/>
      <c r="E5" s="24"/>
      <c r="F5" s="24"/>
      <c r="G5" s="24"/>
      <c r="H5" s="24"/>
      <c r="I5" s="24"/>
      <c r="J5" s="24"/>
      <c r="K5" s="23"/>
      <c r="L5" s="23"/>
      <c r="M5" s="23"/>
    </row>
    <row r="6" spans="1:30" ht="12.6" customHeight="1">
      <c r="A6" s="23"/>
      <c r="B6" s="21" t="s">
        <v>63</v>
      </c>
      <c r="C6" s="21" t="s">
        <v>64</v>
      </c>
      <c r="D6" s="21" t="s">
        <v>50</v>
      </c>
      <c r="E6" s="21" t="s">
        <v>63</v>
      </c>
      <c r="F6" s="21" t="s">
        <v>64</v>
      </c>
      <c r="G6" s="21" t="s">
        <v>50</v>
      </c>
      <c r="H6" s="21" t="s">
        <v>63</v>
      </c>
      <c r="I6" s="21" t="s">
        <v>64</v>
      </c>
      <c r="J6" s="21" t="s">
        <v>50</v>
      </c>
      <c r="K6" s="21" t="s">
        <v>51</v>
      </c>
      <c r="L6" s="21" t="s">
        <v>65</v>
      </c>
      <c r="M6" s="21" t="s">
        <v>50</v>
      </c>
    </row>
    <row r="7" spans="1:30" ht="12.6" customHeight="1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30" ht="12.6" customHeight="1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</row>
    <row r="9" spans="1:30" ht="13.5" customHeight="1">
      <c r="A9" s="6" t="s">
        <v>7</v>
      </c>
      <c r="B9" s="45">
        <v>4437176</v>
      </c>
      <c r="C9" s="45">
        <v>16104020</v>
      </c>
      <c r="D9" s="46">
        <f>SUM(B9:C9)</f>
        <v>20541196</v>
      </c>
      <c r="E9" s="45">
        <v>94209973</v>
      </c>
      <c r="F9" s="45">
        <v>73246446</v>
      </c>
      <c r="G9" s="46">
        <f>SUM(E9:F9)</f>
        <v>167456419</v>
      </c>
      <c r="H9" s="47">
        <f>SUM(B9,E9)</f>
        <v>98647149</v>
      </c>
      <c r="I9" s="48">
        <f>SUM(C9,F9)</f>
        <v>89350466</v>
      </c>
      <c r="J9" s="47">
        <f>SUM(H9:I9)</f>
        <v>187997615</v>
      </c>
      <c r="K9" s="49">
        <v>6555</v>
      </c>
      <c r="L9" s="49">
        <v>2902573</v>
      </c>
      <c r="M9" s="50">
        <f>SUM(K9:L9)</f>
        <v>2909128</v>
      </c>
      <c r="N9" s="51"/>
      <c r="O9" s="52"/>
      <c r="P9" s="52"/>
      <c r="Q9" s="53"/>
      <c r="X9" s="54"/>
      <c r="Y9" s="54"/>
      <c r="Z9" s="55"/>
    </row>
    <row r="10" spans="1:30" ht="13.5" customHeight="1">
      <c r="A10" s="6" t="s">
        <v>8</v>
      </c>
      <c r="B10" s="45">
        <v>953375</v>
      </c>
      <c r="C10" s="45">
        <v>3644181</v>
      </c>
      <c r="D10" s="46">
        <f t="shared" ref="D10:D37" si="0">SUM(B10:C10)</f>
        <v>4597556</v>
      </c>
      <c r="E10" s="45">
        <v>9593192</v>
      </c>
      <c r="F10" s="45">
        <v>5005718</v>
      </c>
      <c r="G10" s="46">
        <f t="shared" ref="G10:G37" si="1">SUM(E10:F10)</f>
        <v>14598910</v>
      </c>
      <c r="H10" s="47">
        <f t="shared" ref="H10:I37" si="2">SUM(B10,E10)</f>
        <v>10546567</v>
      </c>
      <c r="I10" s="48">
        <f t="shared" si="2"/>
        <v>8649899</v>
      </c>
      <c r="J10" s="47">
        <f t="shared" ref="J10:J37" si="3">SUM(H10:I10)</f>
        <v>19196466</v>
      </c>
      <c r="K10" s="49">
        <v>0</v>
      </c>
      <c r="L10" s="49">
        <v>0</v>
      </c>
      <c r="M10" s="50">
        <f t="shared" ref="M10:M37" si="4">SUM(K10:L10)</f>
        <v>0</v>
      </c>
      <c r="N10" s="51"/>
      <c r="O10" s="52"/>
      <c r="P10" s="52"/>
      <c r="Q10" s="53"/>
      <c r="X10" s="54"/>
      <c r="Y10" s="54"/>
      <c r="Z10" s="55"/>
    </row>
    <row r="11" spans="1:30" ht="13.5" customHeight="1">
      <c r="A11" s="6" t="s">
        <v>9</v>
      </c>
      <c r="B11" s="45">
        <v>340546</v>
      </c>
      <c r="C11" s="45">
        <v>1617118</v>
      </c>
      <c r="D11" s="46">
        <f t="shared" si="0"/>
        <v>1957664</v>
      </c>
      <c r="E11" s="45">
        <v>12163030</v>
      </c>
      <c r="F11" s="45">
        <v>14639994</v>
      </c>
      <c r="G11" s="46">
        <f t="shared" si="1"/>
        <v>26803024</v>
      </c>
      <c r="H11" s="47">
        <f t="shared" si="2"/>
        <v>12503576</v>
      </c>
      <c r="I11" s="48">
        <f t="shared" si="2"/>
        <v>16257112</v>
      </c>
      <c r="J11" s="47">
        <f t="shared" si="3"/>
        <v>28760688</v>
      </c>
      <c r="K11" s="49">
        <v>142301</v>
      </c>
      <c r="L11" s="49">
        <v>2766683</v>
      </c>
      <c r="M11" s="50">
        <f t="shared" si="4"/>
        <v>2908984</v>
      </c>
      <c r="N11" s="51"/>
      <c r="O11" s="56"/>
      <c r="P11" s="56"/>
      <c r="Q11" s="57"/>
      <c r="X11" s="54"/>
      <c r="Y11" s="54"/>
      <c r="Z11" s="55"/>
      <c r="AB11" s="54"/>
      <c r="AC11" s="54"/>
      <c r="AD11" s="54"/>
    </row>
    <row r="12" spans="1:30" ht="13.5" customHeight="1">
      <c r="A12" s="6" t="s">
        <v>10</v>
      </c>
      <c r="B12" s="45">
        <v>7757217</v>
      </c>
      <c r="C12" s="45">
        <v>1854331</v>
      </c>
      <c r="D12" s="46">
        <f t="shared" si="0"/>
        <v>9611548</v>
      </c>
      <c r="E12" s="45">
        <v>596123</v>
      </c>
      <c r="F12" s="45">
        <v>948131</v>
      </c>
      <c r="G12" s="46">
        <f t="shared" si="1"/>
        <v>1544254</v>
      </c>
      <c r="H12" s="47">
        <f t="shared" si="2"/>
        <v>8353340</v>
      </c>
      <c r="I12" s="48">
        <f t="shared" si="2"/>
        <v>2802462</v>
      </c>
      <c r="J12" s="47">
        <f t="shared" si="3"/>
        <v>11155802</v>
      </c>
      <c r="K12" s="49">
        <v>51442</v>
      </c>
      <c r="L12" s="49">
        <v>534</v>
      </c>
      <c r="M12" s="50">
        <f t="shared" si="4"/>
        <v>51976</v>
      </c>
      <c r="N12" s="51"/>
      <c r="O12" s="56"/>
      <c r="P12" s="56"/>
      <c r="Q12" s="57"/>
      <c r="X12" s="54"/>
      <c r="Y12" s="54"/>
      <c r="Z12" s="55"/>
      <c r="AB12" s="54"/>
      <c r="AC12" s="54"/>
      <c r="AD12" s="54"/>
    </row>
    <row r="13" spans="1:30" ht="13.5" customHeight="1">
      <c r="A13" s="6" t="s">
        <v>11</v>
      </c>
      <c r="B13" s="45">
        <v>6924335</v>
      </c>
      <c r="C13" s="45">
        <v>2233883</v>
      </c>
      <c r="D13" s="46">
        <f t="shared" si="0"/>
        <v>9158218</v>
      </c>
      <c r="E13" s="45">
        <v>332671</v>
      </c>
      <c r="F13" s="45">
        <v>661303</v>
      </c>
      <c r="G13" s="46">
        <f t="shared" si="1"/>
        <v>993974</v>
      </c>
      <c r="H13" s="47">
        <f t="shared" si="2"/>
        <v>7257006</v>
      </c>
      <c r="I13" s="48">
        <f t="shared" si="2"/>
        <v>2895186</v>
      </c>
      <c r="J13" s="47">
        <f t="shared" si="3"/>
        <v>10152192</v>
      </c>
      <c r="K13" s="58">
        <v>55450</v>
      </c>
      <c r="L13" s="58">
        <v>26858</v>
      </c>
      <c r="M13" s="50">
        <f t="shared" si="4"/>
        <v>82308</v>
      </c>
      <c r="N13" s="51"/>
      <c r="O13" s="56"/>
      <c r="P13" s="56"/>
      <c r="Q13" s="57"/>
      <c r="X13" s="54"/>
      <c r="Y13" s="54"/>
      <c r="Z13" s="55"/>
      <c r="AB13" s="54"/>
      <c r="AC13" s="54"/>
      <c r="AD13" s="54"/>
    </row>
    <row r="14" spans="1:30" ht="13.5" customHeight="1">
      <c r="A14" s="6" t="s">
        <v>12</v>
      </c>
      <c r="B14" s="45">
        <v>18045</v>
      </c>
      <c r="C14" s="45">
        <v>791</v>
      </c>
      <c r="D14" s="46">
        <f t="shared" si="0"/>
        <v>18836</v>
      </c>
      <c r="E14" s="45">
        <v>3752</v>
      </c>
      <c r="F14" s="45">
        <v>65</v>
      </c>
      <c r="G14" s="46">
        <f t="shared" si="1"/>
        <v>3817</v>
      </c>
      <c r="H14" s="47">
        <f t="shared" si="2"/>
        <v>21797</v>
      </c>
      <c r="I14" s="48">
        <f t="shared" si="2"/>
        <v>856</v>
      </c>
      <c r="J14" s="47">
        <f t="shared" si="3"/>
        <v>22653</v>
      </c>
      <c r="K14" s="49">
        <v>0</v>
      </c>
      <c r="L14" s="49">
        <v>858</v>
      </c>
      <c r="M14" s="50">
        <f t="shared" si="4"/>
        <v>858</v>
      </c>
      <c r="N14" s="51"/>
      <c r="O14" s="56"/>
      <c r="P14" s="52"/>
      <c r="Q14" s="57"/>
      <c r="X14" s="54"/>
      <c r="Y14" s="54"/>
      <c r="Z14" s="55"/>
    </row>
    <row r="15" spans="1:30" ht="13.5" customHeight="1">
      <c r="A15" s="6" t="s">
        <v>13</v>
      </c>
      <c r="B15" s="45">
        <v>568491</v>
      </c>
      <c r="C15" s="45">
        <v>565517</v>
      </c>
      <c r="D15" s="46">
        <f t="shared" si="0"/>
        <v>1134008</v>
      </c>
      <c r="E15" s="45">
        <v>254892</v>
      </c>
      <c r="F15" s="45">
        <v>104813</v>
      </c>
      <c r="G15" s="46">
        <f t="shared" si="1"/>
        <v>359705</v>
      </c>
      <c r="H15" s="47">
        <f t="shared" si="2"/>
        <v>823383</v>
      </c>
      <c r="I15" s="48">
        <f t="shared" si="2"/>
        <v>670330</v>
      </c>
      <c r="J15" s="47">
        <f t="shared" si="3"/>
        <v>1493713</v>
      </c>
      <c r="K15" s="49">
        <v>253458.66999999998</v>
      </c>
      <c r="L15" s="49">
        <v>516879.67000000004</v>
      </c>
      <c r="M15" s="50">
        <f t="shared" si="4"/>
        <v>770338.34000000008</v>
      </c>
      <c r="N15" s="51"/>
      <c r="O15" s="56"/>
      <c r="P15" s="52"/>
      <c r="Q15" s="57"/>
      <c r="X15" s="54"/>
      <c r="Y15" s="54"/>
      <c r="Z15" s="55"/>
    </row>
    <row r="16" spans="1:30" ht="13.5" customHeight="1">
      <c r="A16" s="6" t="s">
        <v>14</v>
      </c>
      <c r="B16" s="45">
        <v>27088</v>
      </c>
      <c r="C16" s="45">
        <v>9544</v>
      </c>
      <c r="D16" s="46">
        <f t="shared" si="0"/>
        <v>36632</v>
      </c>
      <c r="E16" s="45">
        <v>0</v>
      </c>
      <c r="F16" s="45">
        <v>0</v>
      </c>
      <c r="G16" s="46">
        <f t="shared" si="1"/>
        <v>0</v>
      </c>
      <c r="H16" s="47">
        <f t="shared" si="2"/>
        <v>27088</v>
      </c>
      <c r="I16" s="48">
        <f t="shared" si="2"/>
        <v>9544</v>
      </c>
      <c r="J16" s="47">
        <f t="shared" si="3"/>
        <v>36632</v>
      </c>
      <c r="K16" s="49">
        <v>0</v>
      </c>
      <c r="L16" s="49">
        <v>0</v>
      </c>
      <c r="M16" s="50">
        <f t="shared" si="4"/>
        <v>0</v>
      </c>
      <c r="N16" s="51"/>
      <c r="O16" s="56"/>
      <c r="P16" s="52"/>
      <c r="Q16" s="57"/>
      <c r="X16" s="54"/>
      <c r="Y16" s="54"/>
      <c r="Z16" s="55"/>
    </row>
    <row r="17" spans="1:30" ht="13.5" customHeight="1">
      <c r="A17" s="6" t="s">
        <v>15</v>
      </c>
      <c r="B17" s="45">
        <v>0</v>
      </c>
      <c r="C17" s="45">
        <v>0</v>
      </c>
      <c r="D17" s="46">
        <f t="shared" si="0"/>
        <v>0</v>
      </c>
      <c r="E17" s="45">
        <v>0</v>
      </c>
      <c r="F17" s="45">
        <v>0</v>
      </c>
      <c r="G17" s="46">
        <f t="shared" si="1"/>
        <v>0</v>
      </c>
      <c r="H17" s="47">
        <f t="shared" si="2"/>
        <v>0</v>
      </c>
      <c r="I17" s="48">
        <f t="shared" si="2"/>
        <v>0</v>
      </c>
      <c r="J17" s="47">
        <f t="shared" si="3"/>
        <v>0</v>
      </c>
      <c r="K17" s="45">
        <v>0</v>
      </c>
      <c r="L17" s="49">
        <v>0</v>
      </c>
      <c r="M17" s="50">
        <f t="shared" si="4"/>
        <v>0</v>
      </c>
      <c r="N17" s="51"/>
      <c r="O17" s="56"/>
      <c r="P17" s="56"/>
      <c r="Q17" s="57"/>
      <c r="X17" s="54"/>
      <c r="Y17" s="54"/>
      <c r="Z17" s="55"/>
    </row>
    <row r="18" spans="1:30" ht="13.5" customHeight="1">
      <c r="A18" s="6" t="s">
        <v>16</v>
      </c>
      <c r="B18" s="45">
        <v>681</v>
      </c>
      <c r="C18" s="45">
        <v>4</v>
      </c>
      <c r="D18" s="46">
        <f t="shared" si="0"/>
        <v>685</v>
      </c>
      <c r="E18" s="45">
        <v>0</v>
      </c>
      <c r="F18" s="45">
        <v>0</v>
      </c>
      <c r="G18" s="46">
        <f t="shared" si="1"/>
        <v>0</v>
      </c>
      <c r="H18" s="47">
        <f t="shared" si="2"/>
        <v>681</v>
      </c>
      <c r="I18" s="48">
        <f t="shared" si="2"/>
        <v>4</v>
      </c>
      <c r="J18" s="47">
        <f t="shared" si="3"/>
        <v>685</v>
      </c>
      <c r="K18" s="49">
        <v>0</v>
      </c>
      <c r="L18" s="49">
        <v>0</v>
      </c>
      <c r="M18" s="50">
        <f t="shared" si="4"/>
        <v>0</v>
      </c>
      <c r="N18" s="51"/>
      <c r="O18" s="52"/>
      <c r="P18" s="52"/>
      <c r="Q18" s="57"/>
      <c r="X18" s="54"/>
      <c r="Y18" s="54"/>
      <c r="Z18" s="55"/>
    </row>
    <row r="19" spans="1:30" ht="13.5" customHeight="1">
      <c r="A19" s="6" t="s">
        <v>17</v>
      </c>
      <c r="B19" s="45">
        <v>339</v>
      </c>
      <c r="C19" s="45">
        <v>1003</v>
      </c>
      <c r="D19" s="46">
        <f t="shared" si="0"/>
        <v>1342</v>
      </c>
      <c r="E19" s="45">
        <v>0</v>
      </c>
      <c r="F19" s="45">
        <v>0</v>
      </c>
      <c r="G19" s="46">
        <f t="shared" si="1"/>
        <v>0</v>
      </c>
      <c r="H19" s="47">
        <f t="shared" si="2"/>
        <v>339</v>
      </c>
      <c r="I19" s="48">
        <f t="shared" si="2"/>
        <v>1003</v>
      </c>
      <c r="J19" s="47">
        <f t="shared" si="3"/>
        <v>1342</v>
      </c>
      <c r="K19" s="49">
        <v>0</v>
      </c>
      <c r="L19" s="49">
        <v>0</v>
      </c>
      <c r="M19" s="50">
        <f t="shared" si="4"/>
        <v>0</v>
      </c>
      <c r="N19" s="51"/>
      <c r="O19" s="52"/>
      <c r="P19" s="52"/>
      <c r="Q19" s="57"/>
      <c r="X19" s="54"/>
      <c r="Y19" s="54"/>
      <c r="Z19" s="55"/>
    </row>
    <row r="20" spans="1:30" ht="13.5" customHeight="1">
      <c r="A20" s="10" t="s">
        <v>18</v>
      </c>
      <c r="B20" s="45">
        <v>0</v>
      </c>
      <c r="C20" s="45">
        <v>0</v>
      </c>
      <c r="D20" s="46">
        <f t="shared" si="0"/>
        <v>0</v>
      </c>
      <c r="E20" s="45">
        <v>0</v>
      </c>
      <c r="F20" s="45">
        <v>0</v>
      </c>
      <c r="G20" s="46">
        <f t="shared" si="1"/>
        <v>0</v>
      </c>
      <c r="H20" s="47">
        <f t="shared" si="2"/>
        <v>0</v>
      </c>
      <c r="I20" s="48">
        <f t="shared" si="2"/>
        <v>0</v>
      </c>
      <c r="J20" s="47">
        <f t="shared" si="3"/>
        <v>0</v>
      </c>
      <c r="K20" s="49">
        <v>0</v>
      </c>
      <c r="L20" s="49">
        <v>0</v>
      </c>
      <c r="M20" s="50">
        <f t="shared" si="4"/>
        <v>0</v>
      </c>
      <c r="N20" s="51"/>
      <c r="O20" s="56"/>
      <c r="P20" s="56"/>
      <c r="Q20" s="57"/>
    </row>
    <row r="21" spans="1:30" ht="13.5" customHeight="1">
      <c r="A21" s="10" t="s">
        <v>19</v>
      </c>
      <c r="B21" s="45">
        <v>1020</v>
      </c>
      <c r="C21" s="45">
        <v>55</v>
      </c>
      <c r="D21" s="46">
        <f t="shared" si="0"/>
        <v>1075</v>
      </c>
      <c r="E21" s="45">
        <v>0</v>
      </c>
      <c r="F21" s="45">
        <v>0</v>
      </c>
      <c r="G21" s="46">
        <f t="shared" si="1"/>
        <v>0</v>
      </c>
      <c r="H21" s="47">
        <f t="shared" si="2"/>
        <v>1020</v>
      </c>
      <c r="I21" s="48">
        <f t="shared" si="2"/>
        <v>55</v>
      </c>
      <c r="J21" s="47">
        <f t="shared" si="3"/>
        <v>1075</v>
      </c>
      <c r="K21" s="49">
        <v>0</v>
      </c>
      <c r="L21" s="49">
        <v>0</v>
      </c>
      <c r="M21" s="50">
        <f t="shared" si="4"/>
        <v>0</v>
      </c>
      <c r="N21" s="51"/>
      <c r="O21" s="56"/>
      <c r="P21" s="56"/>
      <c r="Q21" s="57"/>
    </row>
    <row r="22" spans="1:30" ht="13.5" customHeight="1">
      <c r="A22" s="10" t="s">
        <v>20</v>
      </c>
      <c r="B22" s="45">
        <v>475</v>
      </c>
      <c r="C22" s="45">
        <v>4</v>
      </c>
      <c r="D22" s="46">
        <f t="shared" si="0"/>
        <v>479</v>
      </c>
      <c r="E22" s="45">
        <v>0</v>
      </c>
      <c r="F22" s="45">
        <v>0</v>
      </c>
      <c r="G22" s="46">
        <f t="shared" si="1"/>
        <v>0</v>
      </c>
      <c r="H22" s="47">
        <f t="shared" si="2"/>
        <v>475</v>
      </c>
      <c r="I22" s="48">
        <f t="shared" si="2"/>
        <v>4</v>
      </c>
      <c r="J22" s="47">
        <f t="shared" si="3"/>
        <v>479</v>
      </c>
      <c r="K22" s="49">
        <v>0</v>
      </c>
      <c r="L22" s="49">
        <v>0</v>
      </c>
      <c r="M22" s="50">
        <f t="shared" si="4"/>
        <v>0</v>
      </c>
      <c r="N22" s="51"/>
      <c r="O22" s="52"/>
      <c r="P22" s="52"/>
      <c r="Q22" s="57"/>
    </row>
    <row r="23" spans="1:30" ht="13.5" customHeight="1">
      <c r="A23" s="6" t="s">
        <v>21</v>
      </c>
      <c r="B23" s="45">
        <v>0</v>
      </c>
      <c r="C23" s="45">
        <v>0</v>
      </c>
      <c r="D23" s="46">
        <f t="shared" si="0"/>
        <v>0</v>
      </c>
      <c r="E23" s="45">
        <v>0</v>
      </c>
      <c r="F23" s="45">
        <v>0</v>
      </c>
      <c r="G23" s="46">
        <f t="shared" si="1"/>
        <v>0</v>
      </c>
      <c r="H23" s="47">
        <f t="shared" si="2"/>
        <v>0</v>
      </c>
      <c r="I23" s="48">
        <f t="shared" si="2"/>
        <v>0</v>
      </c>
      <c r="J23" s="47">
        <f t="shared" si="3"/>
        <v>0</v>
      </c>
      <c r="K23" s="49">
        <v>0</v>
      </c>
      <c r="L23" s="49">
        <v>0</v>
      </c>
      <c r="M23" s="50">
        <f t="shared" si="4"/>
        <v>0</v>
      </c>
      <c r="N23" s="51"/>
      <c r="O23" s="52"/>
      <c r="P23" s="52"/>
      <c r="Q23" s="57"/>
      <c r="X23" s="54"/>
    </row>
    <row r="24" spans="1:30" ht="13.5" customHeight="1">
      <c r="A24" s="6" t="s">
        <v>22</v>
      </c>
      <c r="B24" s="45">
        <v>0</v>
      </c>
      <c r="C24" s="45">
        <v>0</v>
      </c>
      <c r="D24" s="46">
        <f t="shared" si="0"/>
        <v>0</v>
      </c>
      <c r="E24" s="45">
        <v>0</v>
      </c>
      <c r="F24" s="45">
        <v>0</v>
      </c>
      <c r="G24" s="46">
        <f t="shared" si="1"/>
        <v>0</v>
      </c>
      <c r="H24" s="47">
        <f t="shared" si="2"/>
        <v>0</v>
      </c>
      <c r="I24" s="48">
        <f t="shared" si="2"/>
        <v>0</v>
      </c>
      <c r="J24" s="47">
        <f t="shared" si="3"/>
        <v>0</v>
      </c>
      <c r="K24" s="49">
        <v>0</v>
      </c>
      <c r="L24" s="49">
        <v>0</v>
      </c>
      <c r="M24" s="50">
        <f t="shared" si="4"/>
        <v>0</v>
      </c>
      <c r="N24" s="51"/>
      <c r="O24" s="56"/>
      <c r="P24" s="56"/>
      <c r="Q24" s="57"/>
      <c r="X24" s="54"/>
      <c r="Y24" s="54"/>
      <c r="Z24" s="55"/>
      <c r="AB24" s="54"/>
      <c r="AD24" s="54"/>
    </row>
    <row r="25" spans="1:30" ht="13.5" customHeight="1">
      <c r="A25" s="6" t="s">
        <v>23</v>
      </c>
      <c r="B25" s="45">
        <v>0</v>
      </c>
      <c r="C25" s="45">
        <v>0</v>
      </c>
      <c r="D25" s="46">
        <f t="shared" si="0"/>
        <v>0</v>
      </c>
      <c r="E25" s="45">
        <v>0</v>
      </c>
      <c r="F25" s="45">
        <v>0</v>
      </c>
      <c r="G25" s="46">
        <f t="shared" si="1"/>
        <v>0</v>
      </c>
      <c r="H25" s="47">
        <f t="shared" si="2"/>
        <v>0</v>
      </c>
      <c r="I25" s="48">
        <f t="shared" si="2"/>
        <v>0</v>
      </c>
      <c r="J25" s="47">
        <f t="shared" si="3"/>
        <v>0</v>
      </c>
      <c r="K25" s="49">
        <v>0</v>
      </c>
      <c r="L25" s="49">
        <v>0</v>
      </c>
      <c r="M25" s="50">
        <f t="shared" si="4"/>
        <v>0</v>
      </c>
      <c r="N25" s="51"/>
      <c r="O25" s="52"/>
      <c r="P25" s="52"/>
      <c r="Q25" s="57"/>
      <c r="X25" s="54"/>
    </row>
    <row r="26" spans="1:30" ht="13.5" customHeight="1">
      <c r="A26" s="6" t="s">
        <v>24</v>
      </c>
      <c r="B26" s="45">
        <v>550327</v>
      </c>
      <c r="C26" s="45">
        <v>85960</v>
      </c>
      <c r="D26" s="46">
        <f t="shared" si="0"/>
        <v>636287</v>
      </c>
      <c r="E26" s="45">
        <v>0</v>
      </c>
      <c r="F26" s="45">
        <v>178302</v>
      </c>
      <c r="G26" s="46">
        <f t="shared" si="1"/>
        <v>178302</v>
      </c>
      <c r="H26" s="47">
        <f t="shared" si="2"/>
        <v>550327</v>
      </c>
      <c r="I26" s="48">
        <f t="shared" si="2"/>
        <v>264262</v>
      </c>
      <c r="J26" s="47">
        <f t="shared" si="3"/>
        <v>814589</v>
      </c>
      <c r="K26" s="49">
        <v>113741</v>
      </c>
      <c r="L26" s="49">
        <v>10587</v>
      </c>
      <c r="M26" s="50">
        <f t="shared" si="4"/>
        <v>124328</v>
      </c>
      <c r="N26" s="51"/>
      <c r="O26" s="56"/>
      <c r="P26" s="52"/>
      <c r="Q26" s="57"/>
      <c r="X26" s="54"/>
      <c r="Y26" s="54"/>
      <c r="Z26" s="55"/>
      <c r="AB26" s="54"/>
      <c r="AD26" s="54"/>
    </row>
    <row r="27" spans="1:30" ht="13.5" customHeight="1">
      <c r="A27" s="6" t="s">
        <v>25</v>
      </c>
      <c r="B27" s="45">
        <v>20340</v>
      </c>
      <c r="C27" s="45">
        <v>12628</v>
      </c>
      <c r="D27" s="46">
        <f t="shared" si="0"/>
        <v>32968</v>
      </c>
      <c r="E27" s="45">
        <v>0</v>
      </c>
      <c r="F27" s="45">
        <v>0</v>
      </c>
      <c r="G27" s="46">
        <f t="shared" si="1"/>
        <v>0</v>
      </c>
      <c r="H27" s="47">
        <f t="shared" si="2"/>
        <v>20340</v>
      </c>
      <c r="I27" s="48">
        <f t="shared" si="2"/>
        <v>12628</v>
      </c>
      <c r="J27" s="47">
        <f t="shared" si="3"/>
        <v>32968</v>
      </c>
      <c r="K27" s="49">
        <v>0</v>
      </c>
      <c r="L27" s="49">
        <v>0</v>
      </c>
      <c r="M27" s="50">
        <f t="shared" si="4"/>
        <v>0</v>
      </c>
      <c r="N27" s="51"/>
      <c r="O27" s="56"/>
      <c r="P27" s="52"/>
      <c r="Q27" s="57"/>
      <c r="X27" s="54"/>
      <c r="Y27" s="54"/>
      <c r="Z27" s="55"/>
    </row>
    <row r="28" spans="1:30" ht="13.5" customHeight="1">
      <c r="A28" s="6" t="s">
        <v>26</v>
      </c>
      <c r="B28" s="45">
        <v>667075</v>
      </c>
      <c r="C28" s="45">
        <v>477925</v>
      </c>
      <c r="D28" s="46">
        <f t="shared" si="0"/>
        <v>1145000</v>
      </c>
      <c r="E28" s="45">
        <v>272</v>
      </c>
      <c r="F28" s="45">
        <v>5098</v>
      </c>
      <c r="G28" s="46">
        <f t="shared" si="1"/>
        <v>5370</v>
      </c>
      <c r="H28" s="47">
        <f t="shared" si="2"/>
        <v>667347</v>
      </c>
      <c r="I28" s="48">
        <f t="shared" si="2"/>
        <v>483023</v>
      </c>
      <c r="J28" s="47">
        <f t="shared" si="3"/>
        <v>1150370</v>
      </c>
      <c r="K28" s="49">
        <v>16172</v>
      </c>
      <c r="L28" s="49">
        <v>0</v>
      </c>
      <c r="M28" s="50">
        <f t="shared" si="4"/>
        <v>16172</v>
      </c>
      <c r="N28" s="51"/>
      <c r="O28" s="56"/>
      <c r="P28" s="52"/>
      <c r="Q28" s="57"/>
      <c r="X28" s="54"/>
      <c r="Y28" s="54"/>
      <c r="Z28" s="55"/>
    </row>
    <row r="29" spans="1:30" ht="13.5" customHeight="1">
      <c r="A29" s="6" t="s">
        <v>27</v>
      </c>
      <c r="B29" s="45">
        <v>250318</v>
      </c>
      <c r="C29" s="45">
        <v>915222</v>
      </c>
      <c r="D29" s="46">
        <f t="shared" si="0"/>
        <v>1165540</v>
      </c>
      <c r="E29" s="45">
        <v>657</v>
      </c>
      <c r="F29" s="45">
        <v>0</v>
      </c>
      <c r="G29" s="46">
        <f t="shared" si="1"/>
        <v>657</v>
      </c>
      <c r="H29" s="47">
        <f t="shared" si="2"/>
        <v>250975</v>
      </c>
      <c r="I29" s="48">
        <f t="shared" si="2"/>
        <v>915222</v>
      </c>
      <c r="J29" s="47">
        <f t="shared" si="3"/>
        <v>1166197</v>
      </c>
      <c r="K29" s="49">
        <v>0</v>
      </c>
      <c r="L29" s="49">
        <v>0</v>
      </c>
      <c r="M29" s="50">
        <f t="shared" si="4"/>
        <v>0</v>
      </c>
      <c r="N29" s="51"/>
      <c r="O29" s="56"/>
      <c r="P29" s="52"/>
      <c r="Q29" s="57"/>
      <c r="X29" s="54"/>
      <c r="Y29" s="54"/>
      <c r="Z29" s="55"/>
    </row>
    <row r="30" spans="1:30" ht="13.5" customHeight="1">
      <c r="A30" s="6" t="s">
        <v>28</v>
      </c>
      <c r="B30" s="45">
        <v>201812</v>
      </c>
      <c r="C30" s="45">
        <v>24235</v>
      </c>
      <c r="D30" s="46">
        <f t="shared" si="0"/>
        <v>226047</v>
      </c>
      <c r="E30" s="45">
        <v>0</v>
      </c>
      <c r="F30" s="45">
        <v>0</v>
      </c>
      <c r="G30" s="46">
        <f t="shared" si="1"/>
        <v>0</v>
      </c>
      <c r="H30" s="47">
        <f t="shared" si="2"/>
        <v>201812</v>
      </c>
      <c r="I30" s="48">
        <f t="shared" si="2"/>
        <v>24235</v>
      </c>
      <c r="J30" s="47">
        <f t="shared" si="3"/>
        <v>226047</v>
      </c>
      <c r="K30" s="49">
        <v>441</v>
      </c>
      <c r="L30" s="49">
        <v>0</v>
      </c>
      <c r="M30" s="50">
        <f t="shared" si="4"/>
        <v>441</v>
      </c>
      <c r="N30" s="59"/>
      <c r="O30" s="56"/>
      <c r="P30" s="52"/>
      <c r="Q30" s="57"/>
      <c r="X30" s="54"/>
      <c r="Y30" s="54"/>
      <c r="Z30" s="55"/>
      <c r="AB30" s="54"/>
      <c r="AD30" s="54"/>
    </row>
    <row r="31" spans="1:30" ht="13.5" customHeight="1">
      <c r="A31" s="6" t="s">
        <v>29</v>
      </c>
      <c r="B31" s="45">
        <v>577858</v>
      </c>
      <c r="C31" s="45">
        <v>92921</v>
      </c>
      <c r="D31" s="46">
        <f t="shared" si="0"/>
        <v>670779</v>
      </c>
      <c r="E31" s="45">
        <v>0</v>
      </c>
      <c r="F31" s="45">
        <v>0</v>
      </c>
      <c r="G31" s="46">
        <f t="shared" si="1"/>
        <v>0</v>
      </c>
      <c r="H31" s="47">
        <f t="shared" si="2"/>
        <v>577858</v>
      </c>
      <c r="I31" s="48">
        <f t="shared" si="2"/>
        <v>92921</v>
      </c>
      <c r="J31" s="47">
        <f t="shared" si="3"/>
        <v>670779</v>
      </c>
      <c r="K31" s="49">
        <v>3241</v>
      </c>
      <c r="L31" s="49">
        <v>0</v>
      </c>
      <c r="M31" s="50">
        <f t="shared" si="4"/>
        <v>3241</v>
      </c>
      <c r="N31" s="60"/>
      <c r="O31" s="52"/>
      <c r="P31" s="52"/>
      <c r="Q31" s="57"/>
      <c r="X31" s="54"/>
      <c r="Y31" s="54"/>
      <c r="Z31" s="55"/>
    </row>
    <row r="32" spans="1:30" ht="13.5" customHeight="1">
      <c r="A32" s="6" t="s">
        <v>30</v>
      </c>
      <c r="B32" s="45">
        <v>232641</v>
      </c>
      <c r="C32" s="45">
        <v>75012</v>
      </c>
      <c r="D32" s="46">
        <f t="shared" si="0"/>
        <v>307653</v>
      </c>
      <c r="E32" s="45">
        <v>0</v>
      </c>
      <c r="F32" s="45">
        <v>0</v>
      </c>
      <c r="G32" s="46">
        <f t="shared" si="1"/>
        <v>0</v>
      </c>
      <c r="H32" s="47">
        <f t="shared" si="2"/>
        <v>232641</v>
      </c>
      <c r="I32" s="48">
        <f t="shared" si="2"/>
        <v>75012</v>
      </c>
      <c r="J32" s="47">
        <f t="shared" si="3"/>
        <v>307653</v>
      </c>
      <c r="K32" s="49">
        <v>10</v>
      </c>
      <c r="L32" s="49">
        <v>0</v>
      </c>
      <c r="M32" s="50">
        <f t="shared" si="4"/>
        <v>10</v>
      </c>
      <c r="N32" s="59"/>
      <c r="O32" s="52"/>
      <c r="P32" s="52"/>
      <c r="Q32" s="57"/>
      <c r="X32" s="54"/>
      <c r="Y32" s="54"/>
      <c r="Z32" s="55"/>
    </row>
    <row r="33" spans="1:30" ht="13.5" customHeight="1">
      <c r="A33" s="6" t="s">
        <v>31</v>
      </c>
      <c r="B33" s="45">
        <v>43118</v>
      </c>
      <c r="C33" s="45">
        <v>818</v>
      </c>
      <c r="D33" s="46">
        <f t="shared" si="0"/>
        <v>43936</v>
      </c>
      <c r="E33" s="45">
        <v>0</v>
      </c>
      <c r="F33" s="45">
        <v>0</v>
      </c>
      <c r="G33" s="46">
        <f t="shared" si="1"/>
        <v>0</v>
      </c>
      <c r="H33" s="47">
        <f t="shared" si="2"/>
        <v>43118</v>
      </c>
      <c r="I33" s="48">
        <f t="shared" si="2"/>
        <v>818</v>
      </c>
      <c r="J33" s="47">
        <f t="shared" si="3"/>
        <v>43936</v>
      </c>
      <c r="K33" s="49">
        <v>0</v>
      </c>
      <c r="L33" s="49">
        <v>0</v>
      </c>
      <c r="M33" s="50">
        <f t="shared" si="4"/>
        <v>0</v>
      </c>
      <c r="N33" s="59"/>
    </row>
    <row r="34" spans="1:30" ht="13.5" customHeight="1">
      <c r="A34" s="6" t="s">
        <v>32</v>
      </c>
      <c r="B34" s="45">
        <v>21934</v>
      </c>
      <c r="C34" s="45">
        <v>10906</v>
      </c>
      <c r="D34" s="46">
        <f t="shared" si="0"/>
        <v>32840</v>
      </c>
      <c r="E34" s="45">
        <v>0</v>
      </c>
      <c r="F34" s="45">
        <v>0</v>
      </c>
      <c r="G34" s="46">
        <f t="shared" si="1"/>
        <v>0</v>
      </c>
      <c r="H34" s="47">
        <f t="shared" si="2"/>
        <v>21934</v>
      </c>
      <c r="I34" s="48">
        <f t="shared" si="2"/>
        <v>10906</v>
      </c>
      <c r="J34" s="47">
        <f t="shared" si="3"/>
        <v>32840</v>
      </c>
      <c r="K34" s="49">
        <v>0</v>
      </c>
      <c r="L34" s="49">
        <v>0</v>
      </c>
      <c r="M34" s="50">
        <f t="shared" si="4"/>
        <v>0</v>
      </c>
      <c r="N34" s="59"/>
      <c r="X34" s="54"/>
      <c r="Y34" s="54"/>
      <c r="Z34" s="55"/>
      <c r="AB34" s="54"/>
      <c r="AD34" s="54"/>
    </row>
    <row r="35" spans="1:30" ht="13.5" customHeight="1">
      <c r="A35" s="6" t="s">
        <v>33</v>
      </c>
      <c r="B35" s="45">
        <v>5537</v>
      </c>
      <c r="C35" s="45">
        <v>1339</v>
      </c>
      <c r="D35" s="46">
        <f t="shared" si="0"/>
        <v>6876</v>
      </c>
      <c r="E35" s="45">
        <v>0</v>
      </c>
      <c r="F35" s="45">
        <v>0</v>
      </c>
      <c r="G35" s="46"/>
      <c r="H35" s="47">
        <f t="shared" si="2"/>
        <v>5537</v>
      </c>
      <c r="I35" s="48">
        <f t="shared" si="2"/>
        <v>1339</v>
      </c>
      <c r="J35" s="47">
        <f t="shared" si="3"/>
        <v>6876</v>
      </c>
      <c r="K35" s="49">
        <v>0</v>
      </c>
      <c r="L35" s="49">
        <v>0</v>
      </c>
      <c r="M35" s="50">
        <f t="shared" si="4"/>
        <v>0</v>
      </c>
      <c r="N35" s="59"/>
      <c r="X35" s="54"/>
      <c r="Y35" s="54"/>
      <c r="Z35" s="55"/>
      <c r="AB35" s="54"/>
      <c r="AD35" s="54"/>
    </row>
    <row r="36" spans="1:30" ht="13.5" customHeight="1">
      <c r="A36" s="6" t="s">
        <v>34</v>
      </c>
      <c r="B36" s="45">
        <v>0</v>
      </c>
      <c r="C36" s="45">
        <v>0</v>
      </c>
      <c r="D36" s="46">
        <f t="shared" si="0"/>
        <v>0</v>
      </c>
      <c r="E36" s="45">
        <v>0</v>
      </c>
      <c r="F36" s="45">
        <v>0</v>
      </c>
      <c r="G36" s="46">
        <f t="shared" si="1"/>
        <v>0</v>
      </c>
      <c r="H36" s="47">
        <f t="shared" si="2"/>
        <v>0</v>
      </c>
      <c r="I36" s="48">
        <f t="shared" si="2"/>
        <v>0</v>
      </c>
      <c r="J36" s="47">
        <f t="shared" si="3"/>
        <v>0</v>
      </c>
      <c r="K36" s="49">
        <v>0</v>
      </c>
      <c r="L36" s="49">
        <v>0</v>
      </c>
      <c r="M36" s="50">
        <f t="shared" si="4"/>
        <v>0</v>
      </c>
      <c r="N36" s="59"/>
    </row>
    <row r="37" spans="1:30" ht="13.5" customHeight="1">
      <c r="A37" s="6" t="s">
        <v>35</v>
      </c>
      <c r="B37" s="45">
        <v>24964.545454545456</v>
      </c>
      <c r="C37" s="45">
        <v>97236</v>
      </c>
      <c r="D37" s="46">
        <f t="shared" si="0"/>
        <v>122200.54545454546</v>
      </c>
      <c r="E37" s="45">
        <v>0</v>
      </c>
      <c r="F37" s="45">
        <v>0</v>
      </c>
      <c r="G37" s="46">
        <f t="shared" si="1"/>
        <v>0</v>
      </c>
      <c r="H37" s="47">
        <f t="shared" si="2"/>
        <v>24964.545454545456</v>
      </c>
      <c r="I37" s="48">
        <f t="shared" si="2"/>
        <v>97236</v>
      </c>
      <c r="J37" s="47">
        <f t="shared" si="3"/>
        <v>122200.54545454546</v>
      </c>
      <c r="K37" s="49">
        <v>19869.909090909092</v>
      </c>
      <c r="L37" s="49">
        <v>0</v>
      </c>
      <c r="M37" s="50">
        <f t="shared" si="4"/>
        <v>19869.909090909092</v>
      </c>
      <c r="N37" s="59"/>
    </row>
    <row r="38" spans="1:30" ht="24.95" customHeight="1">
      <c r="A38" s="13" t="s">
        <v>54</v>
      </c>
      <c r="B38" s="61">
        <f>SUM(B9:B11,B14:B25)</f>
        <v>6347236</v>
      </c>
      <c r="C38" s="61">
        <f t="shared" ref="C38:M38" si="5">SUM(C9:C11,C14:C25)</f>
        <v>21942237</v>
      </c>
      <c r="D38" s="61">
        <f t="shared" si="5"/>
        <v>28289473</v>
      </c>
      <c r="E38" s="61">
        <f t="shared" si="5"/>
        <v>116224839</v>
      </c>
      <c r="F38" s="61">
        <f t="shared" si="5"/>
        <v>92997036</v>
      </c>
      <c r="G38" s="61">
        <f t="shared" si="5"/>
        <v>209221875</v>
      </c>
      <c r="H38" s="61">
        <f t="shared" si="5"/>
        <v>122572075</v>
      </c>
      <c r="I38" s="61">
        <f t="shared" si="5"/>
        <v>114939273</v>
      </c>
      <c r="J38" s="61">
        <f t="shared" si="5"/>
        <v>237511348</v>
      </c>
      <c r="K38" s="61">
        <f t="shared" si="5"/>
        <v>402314.67</v>
      </c>
      <c r="L38" s="61">
        <f t="shared" si="5"/>
        <v>6186993.6699999999</v>
      </c>
      <c r="M38" s="61">
        <f t="shared" si="5"/>
        <v>6589308.3399999999</v>
      </c>
      <c r="N38" s="9"/>
    </row>
    <row r="39" spans="1:30" ht="13.5" customHeight="1">
      <c r="A39" s="6" t="s">
        <v>37</v>
      </c>
      <c r="B39" s="62">
        <f>SUM(B12,B26:B29,B36)</f>
        <v>9245277</v>
      </c>
      <c r="C39" s="62">
        <f t="shared" ref="C39:M39" si="6">SUM(C12,C26:C29,C36)</f>
        <v>3346066</v>
      </c>
      <c r="D39" s="62">
        <f t="shared" si="6"/>
        <v>12591343</v>
      </c>
      <c r="E39" s="62">
        <f t="shared" si="6"/>
        <v>597052</v>
      </c>
      <c r="F39" s="62">
        <f t="shared" si="6"/>
        <v>1131531</v>
      </c>
      <c r="G39" s="62">
        <f t="shared" si="6"/>
        <v>1728583</v>
      </c>
      <c r="H39" s="62">
        <f t="shared" si="6"/>
        <v>9842329</v>
      </c>
      <c r="I39" s="62">
        <f t="shared" si="6"/>
        <v>4477597</v>
      </c>
      <c r="J39" s="62">
        <f t="shared" si="6"/>
        <v>14319926</v>
      </c>
      <c r="K39" s="62">
        <f t="shared" si="6"/>
        <v>181355</v>
      </c>
      <c r="L39" s="62">
        <f t="shared" si="6"/>
        <v>11121</v>
      </c>
      <c r="M39" s="62">
        <f t="shared" si="6"/>
        <v>192476</v>
      </c>
      <c r="N39" s="9"/>
    </row>
    <row r="40" spans="1:30" ht="13.5" customHeight="1">
      <c r="A40" s="6" t="s">
        <v>38</v>
      </c>
      <c r="B40" s="63">
        <f>SUM(B13,B30:B35,B37)</f>
        <v>8032199.5454545459</v>
      </c>
      <c r="C40" s="63">
        <f t="shared" ref="C40:M40" si="7">SUM(C13,C30:C35,C37)</f>
        <v>2536350</v>
      </c>
      <c r="D40" s="63">
        <f t="shared" si="7"/>
        <v>10568549.545454545</v>
      </c>
      <c r="E40" s="63">
        <f t="shared" si="7"/>
        <v>332671</v>
      </c>
      <c r="F40" s="63">
        <f t="shared" si="7"/>
        <v>661303</v>
      </c>
      <c r="G40" s="63">
        <f t="shared" si="7"/>
        <v>993974</v>
      </c>
      <c r="H40" s="63">
        <f t="shared" si="7"/>
        <v>8364870.5454545459</v>
      </c>
      <c r="I40" s="63">
        <f t="shared" si="7"/>
        <v>3197653</v>
      </c>
      <c r="J40" s="63">
        <f t="shared" si="7"/>
        <v>11562523.545454545</v>
      </c>
      <c r="K40" s="63">
        <f t="shared" si="7"/>
        <v>79011.909090909088</v>
      </c>
      <c r="L40" s="63">
        <f t="shared" si="7"/>
        <v>26858</v>
      </c>
      <c r="M40" s="63">
        <f t="shared" si="7"/>
        <v>105869.90909090909</v>
      </c>
      <c r="N40" s="9"/>
    </row>
    <row r="41" spans="1:30" ht="24.95" customHeight="1">
      <c r="A41" s="16" t="s">
        <v>55</v>
      </c>
      <c r="B41" s="32">
        <f>SUM(B38:B40)</f>
        <v>23624712.545454547</v>
      </c>
      <c r="C41" s="32">
        <f t="shared" ref="C41:M41" si="8">SUM(C38:C40)</f>
        <v>27824653</v>
      </c>
      <c r="D41" s="32">
        <f t="shared" si="8"/>
        <v>51449365.545454547</v>
      </c>
      <c r="E41" s="32">
        <f t="shared" si="8"/>
        <v>117154562</v>
      </c>
      <c r="F41" s="32">
        <f t="shared" si="8"/>
        <v>94789870</v>
      </c>
      <c r="G41" s="32">
        <f t="shared" si="8"/>
        <v>211944432</v>
      </c>
      <c r="H41" s="32">
        <f t="shared" si="8"/>
        <v>140779274.54545453</v>
      </c>
      <c r="I41" s="32">
        <f t="shared" si="8"/>
        <v>122614523</v>
      </c>
      <c r="J41" s="32">
        <f t="shared" si="8"/>
        <v>263393797.54545453</v>
      </c>
      <c r="K41" s="32">
        <f t="shared" si="8"/>
        <v>662681.57909090898</v>
      </c>
      <c r="L41" s="32">
        <f t="shared" si="8"/>
        <v>6224972.6699999999</v>
      </c>
      <c r="M41" s="32">
        <f t="shared" si="8"/>
        <v>6887654.249090909</v>
      </c>
      <c r="N41" s="9"/>
    </row>
    <row r="42" spans="1:30" ht="12.6" customHeight="1">
      <c r="A42" s="18"/>
    </row>
    <row r="43" spans="1:30" ht="12.6" customHeight="1">
      <c r="A43" s="18" t="s">
        <v>40</v>
      </c>
    </row>
  </sheetData>
  <sheetProtection algorithmName="SHA-512" hashValue="IxScRRI4WcrJ7s+YliTJPLddIDu6zRhYQhfpZWnBVSlwmLdPph9OfZOw5O/CNdXwOAXK7CH86A+TNJCMx5A99A==" saltValue="fA+b5h/X/70tU+bMtpGl0w==" spinCount="100000" sheet="1" objects="1" scenarios="1" formatCells="0"/>
  <mergeCells count="19">
    <mergeCell ref="K6:K8"/>
    <mergeCell ref="L6:L8"/>
    <mergeCell ref="M6:M8"/>
    <mergeCell ref="E6:E8"/>
    <mergeCell ref="F6:F8"/>
    <mergeCell ref="G6:G8"/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</mergeCells>
  <pageMargins left="0.15748031496062992" right="0.15748031496062992" top="0.39370078740157483" bottom="0.39370078740157483" header="0.11811023622047245" footer="0.31496062992125984"/>
  <pageSetup paperSize="9" scale="8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80B80-6F57-4546-A381-21EAAE5D89F6}">
  <dimension ref="A1:L49"/>
  <sheetViews>
    <sheetView zoomScale="70" zoomScaleNormal="70" zoomScaleSheetLayoutView="100" workbookViewId="0">
      <selection activeCell="E6" sqref="E6:E34"/>
    </sheetView>
  </sheetViews>
  <sheetFormatPr defaultColWidth="9.140625" defaultRowHeight="12" customHeight="1"/>
  <cols>
    <col min="1" max="1" width="23.42578125" style="2" customWidth="1"/>
    <col min="2" max="5" width="15.7109375" style="2" customWidth="1"/>
    <col min="6" max="9" width="9.85546875" style="2" bestFit="1" customWidth="1"/>
    <col min="10" max="10" width="9.85546875" style="2" customWidth="1"/>
    <col min="11" max="11" width="9.85546875" style="2" bestFit="1" customWidth="1"/>
    <col min="12" max="16384" width="9.140625" style="2"/>
  </cols>
  <sheetData>
    <row r="1" spans="1:11" ht="13.15" customHeight="1">
      <c r="A1" s="1" t="s">
        <v>66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3.15" customHeight="1">
      <c r="A2" s="3" t="s">
        <v>67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3.1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12" customHeight="1">
      <c r="A4" s="18"/>
      <c r="B4" s="38"/>
      <c r="E4" s="38" t="s">
        <v>58</v>
      </c>
      <c r="I4" s="38"/>
    </row>
    <row r="5" spans="1:11" ht="24.95" customHeight="1">
      <c r="A5" s="64" t="s">
        <v>68</v>
      </c>
      <c r="B5" s="64" t="s">
        <v>3</v>
      </c>
      <c r="C5" s="64" t="s">
        <v>4</v>
      </c>
      <c r="D5" s="64" t="s">
        <v>69</v>
      </c>
      <c r="E5" s="64" t="s">
        <v>70</v>
      </c>
    </row>
    <row r="6" spans="1:11" ht="14.25" customHeight="1">
      <c r="A6" s="6" t="s">
        <v>7</v>
      </c>
      <c r="B6" s="43">
        <v>1283761</v>
      </c>
      <c r="C6" s="43">
        <v>1178986</v>
      </c>
      <c r="D6" s="43">
        <v>0</v>
      </c>
      <c r="E6" s="43">
        <v>1471039</v>
      </c>
      <c r="F6" s="65"/>
      <c r="G6" s="66"/>
    </row>
    <row r="7" spans="1:11" ht="14.25" customHeight="1">
      <c r="A7" s="6" t="s">
        <v>8</v>
      </c>
      <c r="B7" s="43">
        <v>1535</v>
      </c>
      <c r="C7" s="43">
        <v>4161</v>
      </c>
      <c r="D7" s="43">
        <v>0</v>
      </c>
      <c r="E7" s="43">
        <v>8446</v>
      </c>
      <c r="F7" s="65"/>
      <c r="G7" s="66"/>
    </row>
    <row r="8" spans="1:11" ht="14.25" customHeight="1">
      <c r="A8" s="6" t="s">
        <v>9</v>
      </c>
      <c r="B8" s="43">
        <v>500</v>
      </c>
      <c r="C8" s="43">
        <v>19441</v>
      </c>
      <c r="D8" s="43">
        <v>15067</v>
      </c>
      <c r="E8" s="43">
        <v>45500</v>
      </c>
      <c r="F8" s="65"/>
      <c r="G8" s="66"/>
    </row>
    <row r="9" spans="1:11" ht="14.25" customHeight="1">
      <c r="A9" s="10" t="s">
        <v>10</v>
      </c>
      <c r="B9" s="43">
        <v>340</v>
      </c>
      <c r="C9" s="43">
        <v>320</v>
      </c>
      <c r="D9" s="43">
        <v>16806</v>
      </c>
      <c r="E9" s="43">
        <v>368</v>
      </c>
      <c r="F9" s="65"/>
      <c r="G9" s="66"/>
    </row>
    <row r="10" spans="1:11" ht="14.25" customHeight="1">
      <c r="A10" s="6" t="s">
        <v>11</v>
      </c>
      <c r="B10" s="43">
        <v>39434</v>
      </c>
      <c r="C10" s="43">
        <v>2771</v>
      </c>
      <c r="D10" s="43">
        <v>8857</v>
      </c>
      <c r="E10" s="43">
        <v>296</v>
      </c>
      <c r="F10" s="65"/>
      <c r="G10" s="66"/>
    </row>
    <row r="11" spans="1:11" ht="14.25" customHeight="1">
      <c r="A11" s="6" t="s">
        <v>12</v>
      </c>
      <c r="B11" s="43">
        <v>599</v>
      </c>
      <c r="C11" s="43">
        <v>5</v>
      </c>
      <c r="D11" s="43">
        <v>5</v>
      </c>
      <c r="E11" s="43">
        <v>0</v>
      </c>
      <c r="F11" s="65"/>
      <c r="G11" s="66"/>
    </row>
    <row r="12" spans="1:11" ht="14.25" customHeight="1">
      <c r="A12" s="6" t="s">
        <v>13</v>
      </c>
      <c r="B12" s="43">
        <v>1167226</v>
      </c>
      <c r="C12" s="43">
        <v>1177933.6099999999</v>
      </c>
      <c r="D12" s="43">
        <v>1353692</v>
      </c>
      <c r="E12" s="43">
        <v>1520744.73</v>
      </c>
      <c r="F12" s="65"/>
      <c r="G12" s="66"/>
    </row>
    <row r="13" spans="1:11" ht="14.25" customHeight="1">
      <c r="A13" s="6" t="s">
        <v>14</v>
      </c>
      <c r="B13" s="43">
        <v>0</v>
      </c>
      <c r="C13" s="43">
        <v>0</v>
      </c>
      <c r="D13" s="43">
        <v>0</v>
      </c>
      <c r="E13" s="43">
        <v>0</v>
      </c>
      <c r="F13" s="65"/>
      <c r="G13" s="66"/>
    </row>
    <row r="14" spans="1:11" ht="14.25" customHeight="1">
      <c r="A14" s="6" t="s">
        <v>15</v>
      </c>
      <c r="B14" s="43">
        <v>0</v>
      </c>
      <c r="C14" s="43">
        <v>0</v>
      </c>
      <c r="D14" s="43">
        <v>0</v>
      </c>
      <c r="E14" s="43">
        <v>0</v>
      </c>
      <c r="F14" s="65"/>
      <c r="G14" s="66"/>
    </row>
    <row r="15" spans="1:11" ht="14.25" customHeight="1">
      <c r="A15" s="6" t="s">
        <v>16</v>
      </c>
      <c r="B15" s="43">
        <v>0</v>
      </c>
      <c r="C15" s="43">
        <v>0</v>
      </c>
      <c r="D15" s="43">
        <v>0</v>
      </c>
      <c r="E15" s="43">
        <v>0</v>
      </c>
      <c r="F15" s="65"/>
      <c r="G15" s="66"/>
    </row>
    <row r="16" spans="1:11" ht="14.25" customHeight="1">
      <c r="A16" s="6" t="s">
        <v>17</v>
      </c>
      <c r="B16" s="43">
        <v>0</v>
      </c>
      <c r="C16" s="43">
        <v>0</v>
      </c>
      <c r="D16" s="43">
        <v>0</v>
      </c>
      <c r="E16" s="43">
        <v>0</v>
      </c>
      <c r="F16" s="65"/>
      <c r="G16" s="66"/>
    </row>
    <row r="17" spans="1:7" ht="14.25" customHeight="1">
      <c r="A17" s="10" t="s">
        <v>18</v>
      </c>
      <c r="B17" s="43">
        <v>0</v>
      </c>
      <c r="C17" s="43">
        <v>0</v>
      </c>
      <c r="D17" s="43">
        <v>0</v>
      </c>
      <c r="E17" s="43">
        <v>0</v>
      </c>
      <c r="F17" s="65"/>
      <c r="G17" s="66"/>
    </row>
    <row r="18" spans="1:7" ht="14.25" customHeight="1">
      <c r="A18" s="10" t="s">
        <v>19</v>
      </c>
      <c r="B18" s="43">
        <v>34</v>
      </c>
      <c r="C18" s="43">
        <v>0</v>
      </c>
      <c r="D18" s="43">
        <v>3</v>
      </c>
      <c r="E18" s="43">
        <v>0</v>
      </c>
      <c r="F18" s="65"/>
      <c r="G18" s="66"/>
    </row>
    <row r="19" spans="1:7" ht="14.25" customHeight="1">
      <c r="A19" s="10" t="s">
        <v>20</v>
      </c>
      <c r="B19" s="43">
        <v>0</v>
      </c>
      <c r="C19" s="43">
        <v>0</v>
      </c>
      <c r="D19" s="43">
        <v>0</v>
      </c>
      <c r="E19" s="43">
        <v>0</v>
      </c>
      <c r="F19" s="65"/>
      <c r="G19" s="66"/>
    </row>
    <row r="20" spans="1:7" ht="14.25" customHeight="1">
      <c r="A20" s="6" t="s">
        <v>21</v>
      </c>
      <c r="B20" s="43">
        <v>0</v>
      </c>
      <c r="C20" s="43">
        <v>0</v>
      </c>
      <c r="D20" s="43">
        <v>0</v>
      </c>
      <c r="E20" s="43">
        <v>0</v>
      </c>
      <c r="F20" s="65"/>
      <c r="G20" s="66"/>
    </row>
    <row r="21" spans="1:7" ht="14.25" customHeight="1">
      <c r="A21" s="6" t="s">
        <v>22</v>
      </c>
      <c r="B21" s="43">
        <v>0</v>
      </c>
      <c r="C21" s="43">
        <v>0</v>
      </c>
      <c r="D21" s="43">
        <v>0</v>
      </c>
      <c r="E21" s="43">
        <v>0</v>
      </c>
      <c r="F21" s="65"/>
      <c r="G21" s="66"/>
    </row>
    <row r="22" spans="1:7" ht="14.25" customHeight="1">
      <c r="A22" s="6" t="s">
        <v>23</v>
      </c>
      <c r="B22" s="43">
        <v>0</v>
      </c>
      <c r="C22" s="43">
        <v>0</v>
      </c>
      <c r="D22" s="43">
        <v>0</v>
      </c>
      <c r="E22" s="43">
        <v>0</v>
      </c>
      <c r="F22" s="65"/>
      <c r="G22" s="66"/>
    </row>
    <row r="23" spans="1:7" ht="14.25" customHeight="1">
      <c r="A23" s="6" t="s">
        <v>24</v>
      </c>
      <c r="B23" s="43">
        <v>892</v>
      </c>
      <c r="C23" s="43">
        <v>42</v>
      </c>
      <c r="D23" s="43">
        <v>18107</v>
      </c>
      <c r="E23" s="43">
        <v>837</v>
      </c>
      <c r="F23" s="65"/>
      <c r="G23" s="66"/>
    </row>
    <row r="24" spans="1:7" ht="14.25" customHeight="1">
      <c r="A24" s="6" t="s">
        <v>25</v>
      </c>
      <c r="B24" s="43">
        <v>0</v>
      </c>
      <c r="C24" s="43">
        <v>0</v>
      </c>
      <c r="D24" s="43">
        <v>0</v>
      </c>
      <c r="E24" s="43">
        <v>0</v>
      </c>
      <c r="F24" s="65"/>
      <c r="G24" s="66"/>
    </row>
    <row r="25" spans="1:7" ht="14.25" customHeight="1">
      <c r="A25" s="6" t="s">
        <v>26</v>
      </c>
      <c r="B25" s="43">
        <v>0</v>
      </c>
      <c r="C25" s="43">
        <v>0</v>
      </c>
      <c r="D25" s="43">
        <v>0</v>
      </c>
      <c r="E25" s="43">
        <v>100</v>
      </c>
      <c r="F25" s="65"/>
      <c r="G25" s="66"/>
    </row>
    <row r="26" spans="1:7" ht="14.25" customHeight="1">
      <c r="A26" s="6" t="s">
        <v>27</v>
      </c>
      <c r="B26" s="43">
        <v>0</v>
      </c>
      <c r="C26" s="43">
        <v>0</v>
      </c>
      <c r="D26" s="43">
        <v>0</v>
      </c>
      <c r="E26" s="43">
        <v>1</v>
      </c>
      <c r="F26" s="65"/>
      <c r="G26" s="66"/>
    </row>
    <row r="27" spans="1:7" ht="14.25" customHeight="1">
      <c r="A27" s="6" t="s">
        <v>28</v>
      </c>
      <c r="B27" s="43">
        <v>83</v>
      </c>
      <c r="C27" s="43">
        <v>168</v>
      </c>
      <c r="D27" s="43">
        <v>45</v>
      </c>
      <c r="E27" s="43">
        <v>63</v>
      </c>
      <c r="F27" s="65"/>
      <c r="G27" s="66"/>
    </row>
    <row r="28" spans="1:7" ht="14.25" customHeight="1">
      <c r="A28" s="6" t="s">
        <v>29</v>
      </c>
      <c r="B28" s="43">
        <v>1354</v>
      </c>
      <c r="C28" s="43">
        <v>6598</v>
      </c>
      <c r="D28" s="43">
        <v>538</v>
      </c>
      <c r="E28" s="43">
        <v>507</v>
      </c>
      <c r="F28" s="65"/>
      <c r="G28" s="66"/>
    </row>
    <row r="29" spans="1:7" ht="14.25" customHeight="1">
      <c r="A29" s="6" t="s">
        <v>30</v>
      </c>
      <c r="B29" s="43">
        <v>241</v>
      </c>
      <c r="C29" s="43">
        <v>297</v>
      </c>
      <c r="D29" s="43">
        <v>62</v>
      </c>
      <c r="E29" s="43">
        <v>63</v>
      </c>
      <c r="F29" s="65"/>
      <c r="G29" s="66"/>
    </row>
    <row r="30" spans="1:7" ht="14.25" customHeight="1">
      <c r="A30" s="6" t="s">
        <v>31</v>
      </c>
      <c r="B30" s="43">
        <v>696</v>
      </c>
      <c r="C30" s="43">
        <v>219</v>
      </c>
      <c r="D30" s="43">
        <v>159</v>
      </c>
      <c r="E30" s="43">
        <v>185</v>
      </c>
      <c r="F30" s="65"/>
      <c r="G30" s="66"/>
    </row>
    <row r="31" spans="1:7" ht="14.25" customHeight="1">
      <c r="A31" s="6" t="s">
        <v>32</v>
      </c>
      <c r="B31" s="43">
        <v>460</v>
      </c>
      <c r="C31" s="43">
        <v>468</v>
      </c>
      <c r="D31" s="43">
        <v>476</v>
      </c>
      <c r="E31" s="43">
        <v>467</v>
      </c>
      <c r="F31" s="65"/>
      <c r="G31" s="66"/>
    </row>
    <row r="32" spans="1:7" ht="14.25" customHeight="1">
      <c r="A32" s="6" t="s">
        <v>33</v>
      </c>
      <c r="B32" s="43">
        <v>666</v>
      </c>
      <c r="C32" s="43">
        <v>398</v>
      </c>
      <c r="D32" s="43">
        <v>34</v>
      </c>
      <c r="E32" s="43">
        <v>21</v>
      </c>
      <c r="F32" s="65"/>
      <c r="G32" s="66"/>
    </row>
    <row r="33" spans="1:12" ht="14.25" customHeight="1">
      <c r="A33" s="6" t="s">
        <v>34</v>
      </c>
      <c r="B33" s="43">
        <v>0</v>
      </c>
      <c r="C33" s="43">
        <v>0</v>
      </c>
      <c r="D33" s="43">
        <v>0</v>
      </c>
      <c r="E33" s="43">
        <v>0</v>
      </c>
      <c r="F33" s="65"/>
      <c r="G33" s="66"/>
    </row>
    <row r="34" spans="1:12" ht="14.25" customHeight="1">
      <c r="A34" s="6" t="s">
        <v>35</v>
      </c>
      <c r="B34" s="43">
        <v>287</v>
      </c>
      <c r="C34" s="43">
        <v>249</v>
      </c>
      <c r="D34" s="43">
        <v>414</v>
      </c>
      <c r="E34" s="43">
        <v>321</v>
      </c>
      <c r="F34" s="65"/>
      <c r="G34" s="66"/>
    </row>
    <row r="35" spans="1:12" ht="24.95" customHeight="1">
      <c r="A35" s="13" t="s">
        <v>59</v>
      </c>
      <c r="B35" s="14">
        <f>SUM(B6:B8,B11:B22)</f>
        <v>2453655</v>
      </c>
      <c r="C35" s="14">
        <f t="shared" ref="C35:E35" si="0">SUM(C6:C8,C11:C22)</f>
        <v>2380526.61</v>
      </c>
      <c r="D35" s="14">
        <f t="shared" si="0"/>
        <v>1368767</v>
      </c>
      <c r="E35" s="14">
        <f t="shared" si="0"/>
        <v>3045729.73</v>
      </c>
      <c r="F35" s="65"/>
      <c r="G35" s="67"/>
    </row>
    <row r="36" spans="1:12" ht="14.25" customHeight="1">
      <c r="A36" s="6" t="s">
        <v>37</v>
      </c>
      <c r="B36" s="15">
        <f>SUM(B9,B23:B26,B33)</f>
        <v>1232</v>
      </c>
      <c r="C36" s="15">
        <f t="shared" ref="C36:E36" si="1">SUM(C9,C23:C26,C33)</f>
        <v>362</v>
      </c>
      <c r="D36" s="15">
        <f t="shared" si="1"/>
        <v>34913</v>
      </c>
      <c r="E36" s="15">
        <f t="shared" si="1"/>
        <v>1306</v>
      </c>
      <c r="F36" s="65"/>
    </row>
    <row r="37" spans="1:12" ht="14.25" customHeight="1">
      <c r="A37" s="6" t="s">
        <v>38</v>
      </c>
      <c r="B37" s="15">
        <f>SUM(B10,B27:B32,B34)</f>
        <v>43221</v>
      </c>
      <c r="C37" s="15">
        <f t="shared" ref="C37:E37" si="2">SUM(C10,C27:C32,C34)</f>
        <v>11168</v>
      </c>
      <c r="D37" s="15">
        <f t="shared" si="2"/>
        <v>10585</v>
      </c>
      <c r="E37" s="15">
        <f t="shared" si="2"/>
        <v>1923</v>
      </c>
      <c r="F37" s="65"/>
    </row>
    <row r="38" spans="1:12" ht="24.95" customHeight="1">
      <c r="A38" s="16" t="s">
        <v>60</v>
      </c>
      <c r="B38" s="17">
        <f>SUM(B35:B37)</f>
        <v>2498108</v>
      </c>
      <c r="C38" s="17">
        <f t="shared" ref="C38:E38" si="3">SUM(C35:C37)</f>
        <v>2392056.61</v>
      </c>
      <c r="D38" s="17">
        <f t="shared" si="3"/>
        <v>1414265</v>
      </c>
      <c r="E38" s="17">
        <f t="shared" si="3"/>
        <v>3048958.73</v>
      </c>
      <c r="F38" s="65"/>
    </row>
    <row r="39" spans="1:12" ht="12" customHeight="1">
      <c r="A39" s="18"/>
    </row>
    <row r="40" spans="1:12" ht="12" customHeight="1">
      <c r="A40" s="2" t="s">
        <v>71</v>
      </c>
    </row>
    <row r="42" spans="1:12" ht="12" customHeight="1">
      <c r="L42" s="19"/>
    </row>
    <row r="43" spans="1:12" ht="12" customHeight="1">
      <c r="L43" s="19"/>
    </row>
    <row r="44" spans="1:12" ht="12" customHeight="1">
      <c r="L44" s="19"/>
    </row>
    <row r="45" spans="1:12" ht="12" customHeight="1">
      <c r="L45" s="19"/>
    </row>
    <row r="46" spans="1:12" ht="12" customHeight="1">
      <c r="L46" s="19"/>
    </row>
    <row r="47" spans="1:12" ht="12" customHeight="1">
      <c r="L47" s="19"/>
    </row>
    <row r="48" spans="1:12" ht="12" customHeight="1">
      <c r="L48" s="19"/>
    </row>
    <row r="49" spans="12:12" ht="12" customHeight="1">
      <c r="L49" s="19"/>
    </row>
  </sheetData>
  <sheetProtection algorithmName="SHA-512" hashValue="Dw3LVm9mAaAPn0HWRKu7/KVhLniiYWiw1rIGE1gPrwvlQARn3Ga6cRnHwiL3/hdlnWLMhihFoqPZLvEBOm7JFw==" saltValue="E4C20f2VoLF9DfhEv165ow==" spinCount="100000" sheet="1" objects="1" scenarios="1"/>
  <mergeCells count="2">
    <mergeCell ref="A1:K1"/>
    <mergeCell ref="A2:K2"/>
  </mergeCells>
  <pageMargins left="0.55118110236220474" right="0.35433070866141736" top="0.78740157480314965" bottom="0.78740157480314965" header="0.51181102362204722" footer="0.51181102362204722"/>
  <pageSetup scale="8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7E508-E951-47FF-8CC1-E10F46AE9B1C}">
  <dimension ref="A1:O52"/>
  <sheetViews>
    <sheetView zoomScale="70" zoomScaleNormal="70" zoomScaleSheetLayoutView="98" workbookViewId="0">
      <pane xSplit="1" topLeftCell="B1" activePane="topRight" state="frozen"/>
      <selection pane="topRight" activeCell="M34" sqref="M34:M35"/>
    </sheetView>
  </sheetViews>
  <sheetFormatPr defaultColWidth="9.140625" defaultRowHeight="15"/>
  <cols>
    <col min="1" max="1" width="23.42578125" style="68" customWidth="1"/>
    <col min="2" max="13" width="12.7109375" style="68" customWidth="1"/>
    <col min="14" max="14" width="9.140625" style="68"/>
    <col min="15" max="15" width="12.5703125" style="68" customWidth="1"/>
    <col min="16" max="16384" width="9.140625" style="68"/>
  </cols>
  <sheetData>
    <row r="1" spans="1:15" s="2" customFormat="1" ht="13.15" customHeight="1">
      <c r="A1" s="1" t="s">
        <v>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s="2" customFormat="1" ht="11.25" customHeight="1">
      <c r="A2" s="3" t="s">
        <v>73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5" ht="11.25" customHeight="1">
      <c r="M3" s="69" t="s">
        <v>58</v>
      </c>
    </row>
    <row r="4" spans="1:15" ht="12.6" customHeight="1">
      <c r="A4" s="70" t="s">
        <v>43</v>
      </c>
      <c r="B4" s="70" t="s">
        <v>44</v>
      </c>
      <c r="C4" s="71"/>
      <c r="D4" s="71"/>
      <c r="E4" s="72" t="s">
        <v>45</v>
      </c>
      <c r="F4" s="73"/>
      <c r="G4" s="73"/>
      <c r="H4" s="70" t="s">
        <v>46</v>
      </c>
      <c r="I4" s="71"/>
      <c r="J4" s="71"/>
      <c r="K4" s="70" t="s">
        <v>47</v>
      </c>
      <c r="L4" s="70"/>
      <c r="M4" s="70"/>
      <c r="O4" s="2"/>
    </row>
    <row r="5" spans="1:15" ht="12.6" customHeight="1">
      <c r="A5" s="74"/>
      <c r="B5" s="75"/>
      <c r="C5" s="75"/>
      <c r="D5" s="75"/>
      <c r="E5" s="73"/>
      <c r="F5" s="73"/>
      <c r="G5" s="73"/>
      <c r="H5" s="75"/>
      <c r="I5" s="75"/>
      <c r="J5" s="75"/>
      <c r="K5" s="74"/>
      <c r="L5" s="74"/>
      <c r="M5" s="74"/>
    </row>
    <row r="6" spans="1:15" ht="12.6" customHeight="1">
      <c r="A6" s="74"/>
      <c r="B6" s="70" t="s">
        <v>63</v>
      </c>
      <c r="C6" s="70" t="s">
        <v>64</v>
      </c>
      <c r="D6" s="70" t="s">
        <v>50</v>
      </c>
      <c r="E6" s="72" t="s">
        <v>63</v>
      </c>
      <c r="F6" s="72" t="s">
        <v>64</v>
      </c>
      <c r="G6" s="72" t="s">
        <v>50</v>
      </c>
      <c r="H6" s="70" t="s">
        <v>63</v>
      </c>
      <c r="I6" s="70" t="s">
        <v>64</v>
      </c>
      <c r="J6" s="70" t="s">
        <v>50</v>
      </c>
      <c r="K6" s="70" t="s">
        <v>51</v>
      </c>
      <c r="L6" s="70" t="s">
        <v>65</v>
      </c>
      <c r="M6" s="70" t="s">
        <v>50</v>
      </c>
    </row>
    <row r="7" spans="1:15" ht="12.6" customHeight="1">
      <c r="A7" s="74"/>
      <c r="B7" s="74"/>
      <c r="C7" s="74"/>
      <c r="D7" s="74"/>
      <c r="E7" s="72"/>
      <c r="F7" s="72"/>
      <c r="G7" s="72"/>
      <c r="H7" s="74"/>
      <c r="I7" s="74"/>
      <c r="J7" s="74"/>
      <c r="K7" s="74"/>
      <c r="L7" s="74"/>
      <c r="M7" s="74"/>
    </row>
    <row r="8" spans="1:15" ht="12.6" customHeight="1">
      <c r="A8" s="76"/>
      <c r="B8" s="76"/>
      <c r="C8" s="76"/>
      <c r="D8" s="76"/>
      <c r="E8" s="72"/>
      <c r="F8" s="72"/>
      <c r="G8" s="72"/>
      <c r="H8" s="76"/>
      <c r="I8" s="76"/>
      <c r="J8" s="76"/>
      <c r="K8" s="76"/>
      <c r="L8" s="76"/>
      <c r="M8" s="76"/>
    </row>
    <row r="9" spans="1:15" ht="14.25" customHeight="1">
      <c r="A9" s="77" t="s">
        <v>7</v>
      </c>
      <c r="B9" s="78">
        <v>822</v>
      </c>
      <c r="C9" s="78">
        <v>104</v>
      </c>
      <c r="D9" s="79">
        <f>SUM(B9:C9)</f>
        <v>926</v>
      </c>
      <c r="E9" s="78">
        <v>902821</v>
      </c>
      <c r="F9" s="78">
        <v>567292</v>
      </c>
      <c r="G9" s="79">
        <f>SUM(E9:F9)</f>
        <v>1470113</v>
      </c>
      <c r="H9" s="79">
        <f>SUM(B9,E9)</f>
        <v>903643</v>
      </c>
      <c r="I9" s="79">
        <f>SUM(C9,F9)</f>
        <v>567396</v>
      </c>
      <c r="J9" s="79">
        <f>SUM(H9:I9)</f>
        <v>1471039</v>
      </c>
      <c r="K9" s="78">
        <v>0</v>
      </c>
      <c r="L9" s="78">
        <v>18031</v>
      </c>
      <c r="M9" s="79">
        <f>SUM(K9:L9)</f>
        <v>18031</v>
      </c>
    </row>
    <row r="10" spans="1:15" ht="14.25" customHeight="1">
      <c r="A10" s="77" t="s">
        <v>8</v>
      </c>
      <c r="B10" s="78">
        <v>0</v>
      </c>
      <c r="C10" s="78">
        <v>0</v>
      </c>
      <c r="D10" s="79">
        <f t="shared" ref="D10:D37" si="0">SUM(B10:C10)</f>
        <v>0</v>
      </c>
      <c r="E10" s="78">
        <v>8383</v>
      </c>
      <c r="F10" s="78">
        <v>63</v>
      </c>
      <c r="G10" s="79">
        <f t="shared" ref="G10:G37" si="1">SUM(E10:F10)</f>
        <v>8446</v>
      </c>
      <c r="H10" s="79">
        <f t="shared" ref="H10:I37" si="2">SUM(B10,E10)</f>
        <v>8383</v>
      </c>
      <c r="I10" s="79">
        <f t="shared" si="2"/>
        <v>63</v>
      </c>
      <c r="J10" s="79">
        <f t="shared" ref="J10:J37" si="3">SUM(H10:I10)</f>
        <v>8446</v>
      </c>
      <c r="K10" s="78">
        <v>0</v>
      </c>
      <c r="L10" s="78">
        <v>0</v>
      </c>
      <c r="M10" s="79">
        <f t="shared" ref="M10:M37" si="4">SUM(K10:L10)</f>
        <v>0</v>
      </c>
    </row>
    <row r="11" spans="1:15" ht="14.25" customHeight="1">
      <c r="A11" s="77" t="s">
        <v>9</v>
      </c>
      <c r="B11" s="78">
        <v>2</v>
      </c>
      <c r="C11" s="78">
        <v>0</v>
      </c>
      <c r="D11" s="79">
        <f t="shared" si="0"/>
        <v>2</v>
      </c>
      <c r="E11" s="78">
        <v>45062</v>
      </c>
      <c r="F11" s="78">
        <v>436</v>
      </c>
      <c r="G11" s="79">
        <f t="shared" si="1"/>
        <v>45498</v>
      </c>
      <c r="H11" s="79">
        <f t="shared" si="2"/>
        <v>45064</v>
      </c>
      <c r="I11" s="79">
        <f t="shared" si="2"/>
        <v>436</v>
      </c>
      <c r="J11" s="79">
        <f t="shared" si="3"/>
        <v>45500</v>
      </c>
      <c r="K11" s="78">
        <v>245</v>
      </c>
      <c r="L11" s="78">
        <v>0</v>
      </c>
      <c r="M11" s="79">
        <f t="shared" si="4"/>
        <v>245</v>
      </c>
    </row>
    <row r="12" spans="1:15" ht="14.25" customHeight="1">
      <c r="A12" s="77" t="s">
        <v>10</v>
      </c>
      <c r="B12" s="78">
        <v>350</v>
      </c>
      <c r="C12" s="78">
        <v>0</v>
      </c>
      <c r="D12" s="79">
        <f t="shared" si="0"/>
        <v>350</v>
      </c>
      <c r="E12" s="78">
        <v>0</v>
      </c>
      <c r="F12" s="78">
        <v>18</v>
      </c>
      <c r="G12" s="79">
        <f t="shared" si="1"/>
        <v>18</v>
      </c>
      <c r="H12" s="79">
        <f t="shared" si="2"/>
        <v>350</v>
      </c>
      <c r="I12" s="79">
        <f t="shared" si="2"/>
        <v>18</v>
      </c>
      <c r="J12" s="79">
        <f t="shared" si="3"/>
        <v>368</v>
      </c>
      <c r="K12" s="78">
        <v>0</v>
      </c>
      <c r="L12" s="78">
        <v>0</v>
      </c>
      <c r="M12" s="79">
        <f t="shared" si="4"/>
        <v>0</v>
      </c>
    </row>
    <row r="13" spans="1:15" ht="14.25" customHeight="1">
      <c r="A13" s="77" t="s">
        <v>11</v>
      </c>
      <c r="B13" s="78">
        <v>295</v>
      </c>
      <c r="C13" s="78">
        <v>0</v>
      </c>
      <c r="D13" s="79">
        <f t="shared" si="0"/>
        <v>295</v>
      </c>
      <c r="E13" s="78">
        <v>0</v>
      </c>
      <c r="F13" s="78">
        <v>1</v>
      </c>
      <c r="G13" s="79">
        <f t="shared" si="1"/>
        <v>1</v>
      </c>
      <c r="H13" s="79">
        <f t="shared" si="2"/>
        <v>295</v>
      </c>
      <c r="I13" s="79">
        <f t="shared" si="2"/>
        <v>1</v>
      </c>
      <c r="J13" s="79">
        <f t="shared" si="3"/>
        <v>296</v>
      </c>
      <c r="K13" s="78">
        <v>0</v>
      </c>
      <c r="L13" s="78">
        <v>0</v>
      </c>
      <c r="M13" s="79">
        <f t="shared" si="4"/>
        <v>0</v>
      </c>
    </row>
    <row r="14" spans="1:15" ht="14.25" customHeight="1">
      <c r="A14" s="77" t="s">
        <v>12</v>
      </c>
      <c r="B14" s="78">
        <v>0</v>
      </c>
      <c r="C14" s="78">
        <v>0</v>
      </c>
      <c r="D14" s="79">
        <f t="shared" si="0"/>
        <v>0</v>
      </c>
      <c r="E14" s="78">
        <v>0</v>
      </c>
      <c r="F14" s="78">
        <v>0</v>
      </c>
      <c r="G14" s="79">
        <f t="shared" si="1"/>
        <v>0</v>
      </c>
      <c r="H14" s="79">
        <f t="shared" si="2"/>
        <v>0</v>
      </c>
      <c r="I14" s="79">
        <f t="shared" si="2"/>
        <v>0</v>
      </c>
      <c r="J14" s="79">
        <f t="shared" si="3"/>
        <v>0</v>
      </c>
      <c r="K14" s="78">
        <v>0</v>
      </c>
      <c r="L14" s="78">
        <v>0</v>
      </c>
      <c r="M14" s="79">
        <f t="shared" si="4"/>
        <v>0</v>
      </c>
    </row>
    <row r="15" spans="1:15" ht="14.25" customHeight="1">
      <c r="A15" s="77" t="s">
        <v>13</v>
      </c>
      <c r="B15" s="78">
        <v>28676.93</v>
      </c>
      <c r="C15" s="78">
        <v>633097.46</v>
      </c>
      <c r="D15" s="79">
        <f t="shared" si="0"/>
        <v>661774.39</v>
      </c>
      <c r="E15" s="78">
        <v>795695.57000000007</v>
      </c>
      <c r="F15" s="78">
        <v>63274.770000000004</v>
      </c>
      <c r="G15" s="79">
        <f t="shared" si="1"/>
        <v>858970.34000000008</v>
      </c>
      <c r="H15" s="79">
        <f t="shared" si="2"/>
        <v>824372.50000000012</v>
      </c>
      <c r="I15" s="79">
        <f t="shared" si="2"/>
        <v>696372.23</v>
      </c>
      <c r="J15" s="79">
        <f t="shared" si="3"/>
        <v>1520744.73</v>
      </c>
      <c r="K15" s="78">
        <v>0</v>
      </c>
      <c r="L15" s="78">
        <v>0</v>
      </c>
      <c r="M15" s="79">
        <f t="shared" si="4"/>
        <v>0</v>
      </c>
    </row>
    <row r="16" spans="1:15" ht="14.25" customHeight="1">
      <c r="A16" s="77" t="s">
        <v>14</v>
      </c>
      <c r="B16" s="78">
        <v>0</v>
      </c>
      <c r="C16" s="78">
        <v>0</v>
      </c>
      <c r="D16" s="79">
        <f t="shared" si="0"/>
        <v>0</v>
      </c>
      <c r="E16" s="78">
        <v>0</v>
      </c>
      <c r="F16" s="78">
        <v>0</v>
      </c>
      <c r="G16" s="79">
        <f t="shared" si="1"/>
        <v>0</v>
      </c>
      <c r="H16" s="79">
        <f t="shared" si="2"/>
        <v>0</v>
      </c>
      <c r="I16" s="79">
        <f t="shared" si="2"/>
        <v>0</v>
      </c>
      <c r="J16" s="79">
        <f t="shared" si="3"/>
        <v>0</v>
      </c>
      <c r="K16" s="78">
        <v>0</v>
      </c>
      <c r="L16" s="78">
        <v>0</v>
      </c>
      <c r="M16" s="79">
        <f t="shared" si="4"/>
        <v>0</v>
      </c>
    </row>
    <row r="17" spans="1:13" ht="14.25" customHeight="1">
      <c r="A17" s="77" t="s">
        <v>15</v>
      </c>
      <c r="B17" s="78">
        <v>0</v>
      </c>
      <c r="C17" s="78">
        <v>0</v>
      </c>
      <c r="D17" s="79">
        <f t="shared" si="0"/>
        <v>0</v>
      </c>
      <c r="E17" s="78">
        <v>0</v>
      </c>
      <c r="F17" s="78">
        <v>0</v>
      </c>
      <c r="G17" s="79">
        <f t="shared" si="1"/>
        <v>0</v>
      </c>
      <c r="H17" s="79">
        <f t="shared" si="2"/>
        <v>0</v>
      </c>
      <c r="I17" s="79">
        <f t="shared" si="2"/>
        <v>0</v>
      </c>
      <c r="J17" s="79">
        <f t="shared" si="3"/>
        <v>0</v>
      </c>
      <c r="K17" s="78">
        <v>0</v>
      </c>
      <c r="L17" s="78">
        <v>0</v>
      </c>
      <c r="M17" s="79">
        <f t="shared" si="4"/>
        <v>0</v>
      </c>
    </row>
    <row r="18" spans="1:13" ht="14.25" customHeight="1">
      <c r="A18" s="77" t="s">
        <v>16</v>
      </c>
      <c r="B18" s="78">
        <v>0</v>
      </c>
      <c r="C18" s="78">
        <v>0</v>
      </c>
      <c r="D18" s="79">
        <f t="shared" si="0"/>
        <v>0</v>
      </c>
      <c r="E18" s="78">
        <v>0</v>
      </c>
      <c r="F18" s="78">
        <v>0</v>
      </c>
      <c r="G18" s="79">
        <f t="shared" si="1"/>
        <v>0</v>
      </c>
      <c r="H18" s="79">
        <f t="shared" si="2"/>
        <v>0</v>
      </c>
      <c r="I18" s="79">
        <f t="shared" si="2"/>
        <v>0</v>
      </c>
      <c r="J18" s="79">
        <f t="shared" si="3"/>
        <v>0</v>
      </c>
      <c r="K18" s="78">
        <v>0</v>
      </c>
      <c r="L18" s="78">
        <v>0</v>
      </c>
      <c r="M18" s="79">
        <f t="shared" si="4"/>
        <v>0</v>
      </c>
    </row>
    <row r="19" spans="1:13" ht="14.25" customHeight="1">
      <c r="A19" s="77" t="s">
        <v>17</v>
      </c>
      <c r="B19" s="78">
        <v>0</v>
      </c>
      <c r="C19" s="78">
        <v>0</v>
      </c>
      <c r="D19" s="79">
        <f t="shared" si="0"/>
        <v>0</v>
      </c>
      <c r="E19" s="78">
        <v>0</v>
      </c>
      <c r="F19" s="78">
        <v>0</v>
      </c>
      <c r="G19" s="79">
        <f t="shared" si="1"/>
        <v>0</v>
      </c>
      <c r="H19" s="79">
        <f t="shared" si="2"/>
        <v>0</v>
      </c>
      <c r="I19" s="79">
        <f t="shared" si="2"/>
        <v>0</v>
      </c>
      <c r="J19" s="79">
        <f t="shared" si="3"/>
        <v>0</v>
      </c>
      <c r="K19" s="78">
        <v>0</v>
      </c>
      <c r="L19" s="78">
        <v>0</v>
      </c>
      <c r="M19" s="79">
        <f t="shared" si="4"/>
        <v>0</v>
      </c>
    </row>
    <row r="20" spans="1:13" ht="14.25" customHeight="1">
      <c r="A20" s="80" t="s">
        <v>18</v>
      </c>
      <c r="B20" s="78">
        <v>0</v>
      </c>
      <c r="C20" s="78">
        <v>0</v>
      </c>
      <c r="D20" s="79">
        <f t="shared" si="0"/>
        <v>0</v>
      </c>
      <c r="E20" s="78">
        <v>0</v>
      </c>
      <c r="F20" s="78">
        <v>0</v>
      </c>
      <c r="G20" s="79">
        <f t="shared" si="1"/>
        <v>0</v>
      </c>
      <c r="H20" s="79">
        <f t="shared" si="2"/>
        <v>0</v>
      </c>
      <c r="I20" s="79">
        <f t="shared" si="2"/>
        <v>0</v>
      </c>
      <c r="J20" s="79">
        <f t="shared" si="3"/>
        <v>0</v>
      </c>
      <c r="K20" s="78">
        <v>0</v>
      </c>
      <c r="L20" s="78">
        <v>0</v>
      </c>
      <c r="M20" s="79">
        <f t="shared" si="4"/>
        <v>0</v>
      </c>
    </row>
    <row r="21" spans="1:13" ht="14.25" customHeight="1">
      <c r="A21" s="80" t="s">
        <v>19</v>
      </c>
      <c r="B21" s="78">
        <v>0</v>
      </c>
      <c r="C21" s="78">
        <v>0</v>
      </c>
      <c r="D21" s="79">
        <f t="shared" si="0"/>
        <v>0</v>
      </c>
      <c r="E21" s="78">
        <v>0</v>
      </c>
      <c r="F21" s="78">
        <v>0</v>
      </c>
      <c r="G21" s="79">
        <f t="shared" si="1"/>
        <v>0</v>
      </c>
      <c r="H21" s="79">
        <f t="shared" si="2"/>
        <v>0</v>
      </c>
      <c r="I21" s="79">
        <f t="shared" si="2"/>
        <v>0</v>
      </c>
      <c r="J21" s="79">
        <f t="shared" si="3"/>
        <v>0</v>
      </c>
      <c r="K21" s="78">
        <v>0</v>
      </c>
      <c r="L21" s="78">
        <v>0</v>
      </c>
      <c r="M21" s="79">
        <f t="shared" si="4"/>
        <v>0</v>
      </c>
    </row>
    <row r="22" spans="1:13" ht="14.25" customHeight="1">
      <c r="A22" s="80" t="s">
        <v>20</v>
      </c>
      <c r="B22" s="78">
        <v>0</v>
      </c>
      <c r="C22" s="78">
        <v>0</v>
      </c>
      <c r="D22" s="79">
        <f t="shared" si="0"/>
        <v>0</v>
      </c>
      <c r="E22" s="78">
        <v>0</v>
      </c>
      <c r="F22" s="78">
        <v>0</v>
      </c>
      <c r="G22" s="79">
        <f t="shared" si="1"/>
        <v>0</v>
      </c>
      <c r="H22" s="79">
        <f t="shared" si="2"/>
        <v>0</v>
      </c>
      <c r="I22" s="79">
        <f t="shared" si="2"/>
        <v>0</v>
      </c>
      <c r="J22" s="79">
        <f t="shared" si="3"/>
        <v>0</v>
      </c>
      <c r="K22" s="78">
        <v>0</v>
      </c>
      <c r="L22" s="78">
        <v>0</v>
      </c>
      <c r="M22" s="79">
        <f t="shared" si="4"/>
        <v>0</v>
      </c>
    </row>
    <row r="23" spans="1:13" ht="14.25" customHeight="1">
      <c r="A23" s="77" t="s">
        <v>21</v>
      </c>
      <c r="B23" s="78">
        <v>0</v>
      </c>
      <c r="C23" s="78">
        <v>0</v>
      </c>
      <c r="D23" s="79">
        <f t="shared" si="0"/>
        <v>0</v>
      </c>
      <c r="E23" s="78">
        <v>0</v>
      </c>
      <c r="F23" s="78">
        <v>0</v>
      </c>
      <c r="G23" s="79">
        <f t="shared" si="1"/>
        <v>0</v>
      </c>
      <c r="H23" s="79">
        <f t="shared" si="2"/>
        <v>0</v>
      </c>
      <c r="I23" s="79">
        <f t="shared" si="2"/>
        <v>0</v>
      </c>
      <c r="J23" s="79">
        <f t="shared" si="3"/>
        <v>0</v>
      </c>
      <c r="K23" s="78">
        <v>0</v>
      </c>
      <c r="L23" s="78">
        <v>0</v>
      </c>
      <c r="M23" s="79">
        <f t="shared" si="4"/>
        <v>0</v>
      </c>
    </row>
    <row r="24" spans="1:13" ht="14.25" customHeight="1">
      <c r="A24" s="77" t="s">
        <v>22</v>
      </c>
      <c r="B24" s="78">
        <v>0</v>
      </c>
      <c r="C24" s="78">
        <v>0</v>
      </c>
      <c r="D24" s="79">
        <f t="shared" si="0"/>
        <v>0</v>
      </c>
      <c r="E24" s="78">
        <v>0</v>
      </c>
      <c r="F24" s="78">
        <v>0</v>
      </c>
      <c r="G24" s="79">
        <f t="shared" si="1"/>
        <v>0</v>
      </c>
      <c r="H24" s="79">
        <f t="shared" si="2"/>
        <v>0</v>
      </c>
      <c r="I24" s="79">
        <f t="shared" si="2"/>
        <v>0</v>
      </c>
      <c r="J24" s="79">
        <f t="shared" si="3"/>
        <v>0</v>
      </c>
      <c r="K24" s="78">
        <v>0</v>
      </c>
      <c r="L24" s="78">
        <v>0</v>
      </c>
      <c r="M24" s="79">
        <f t="shared" si="4"/>
        <v>0</v>
      </c>
    </row>
    <row r="25" spans="1:13" ht="14.25" customHeight="1">
      <c r="A25" s="77" t="s">
        <v>23</v>
      </c>
      <c r="B25" s="78">
        <v>0</v>
      </c>
      <c r="C25" s="78">
        <v>0</v>
      </c>
      <c r="D25" s="79">
        <f t="shared" si="0"/>
        <v>0</v>
      </c>
      <c r="E25" s="78">
        <v>0</v>
      </c>
      <c r="F25" s="78">
        <v>0</v>
      </c>
      <c r="G25" s="79">
        <f t="shared" si="1"/>
        <v>0</v>
      </c>
      <c r="H25" s="79">
        <f t="shared" si="2"/>
        <v>0</v>
      </c>
      <c r="I25" s="79">
        <f t="shared" si="2"/>
        <v>0</v>
      </c>
      <c r="J25" s="79">
        <f t="shared" si="3"/>
        <v>0</v>
      </c>
      <c r="K25" s="78">
        <v>0</v>
      </c>
      <c r="L25" s="78">
        <v>0</v>
      </c>
      <c r="M25" s="79">
        <f t="shared" si="4"/>
        <v>0</v>
      </c>
    </row>
    <row r="26" spans="1:13" ht="14.25" customHeight="1">
      <c r="A26" s="77" t="s">
        <v>24</v>
      </c>
      <c r="B26" s="78">
        <v>0</v>
      </c>
      <c r="C26" s="78">
        <v>837</v>
      </c>
      <c r="D26" s="79">
        <f t="shared" si="0"/>
        <v>837</v>
      </c>
      <c r="E26" s="78">
        <v>0</v>
      </c>
      <c r="F26" s="78">
        <v>0</v>
      </c>
      <c r="G26" s="79">
        <f t="shared" si="1"/>
        <v>0</v>
      </c>
      <c r="H26" s="79">
        <f t="shared" si="2"/>
        <v>0</v>
      </c>
      <c r="I26" s="79">
        <f t="shared" si="2"/>
        <v>837</v>
      </c>
      <c r="J26" s="79">
        <f t="shared" si="3"/>
        <v>837</v>
      </c>
      <c r="K26" s="78">
        <v>0</v>
      </c>
      <c r="L26" s="78">
        <v>0</v>
      </c>
      <c r="M26" s="79">
        <f t="shared" si="4"/>
        <v>0</v>
      </c>
    </row>
    <row r="27" spans="1:13" ht="14.25" customHeight="1">
      <c r="A27" s="77" t="s">
        <v>25</v>
      </c>
      <c r="B27" s="78">
        <v>0</v>
      </c>
      <c r="C27" s="78">
        <v>0</v>
      </c>
      <c r="D27" s="79">
        <f t="shared" si="0"/>
        <v>0</v>
      </c>
      <c r="E27" s="78">
        <v>0</v>
      </c>
      <c r="F27" s="78">
        <v>0</v>
      </c>
      <c r="G27" s="79">
        <f t="shared" si="1"/>
        <v>0</v>
      </c>
      <c r="H27" s="79">
        <f t="shared" si="2"/>
        <v>0</v>
      </c>
      <c r="I27" s="79">
        <f t="shared" si="2"/>
        <v>0</v>
      </c>
      <c r="J27" s="79">
        <f t="shared" si="3"/>
        <v>0</v>
      </c>
      <c r="K27" s="78">
        <v>0</v>
      </c>
      <c r="L27" s="78">
        <v>0</v>
      </c>
      <c r="M27" s="79">
        <f t="shared" si="4"/>
        <v>0</v>
      </c>
    </row>
    <row r="28" spans="1:13" ht="14.25" customHeight="1">
      <c r="A28" s="77" t="s">
        <v>26</v>
      </c>
      <c r="B28" s="78">
        <v>100</v>
      </c>
      <c r="C28" s="78">
        <v>0</v>
      </c>
      <c r="D28" s="79">
        <f t="shared" si="0"/>
        <v>100</v>
      </c>
      <c r="E28" s="78">
        <v>0</v>
      </c>
      <c r="F28" s="78">
        <v>0</v>
      </c>
      <c r="G28" s="79">
        <f t="shared" si="1"/>
        <v>0</v>
      </c>
      <c r="H28" s="79">
        <f t="shared" si="2"/>
        <v>100</v>
      </c>
      <c r="I28" s="79">
        <f t="shared" si="2"/>
        <v>0</v>
      </c>
      <c r="J28" s="79">
        <f t="shared" si="3"/>
        <v>100</v>
      </c>
      <c r="K28" s="78">
        <v>0</v>
      </c>
      <c r="L28" s="78">
        <v>0</v>
      </c>
      <c r="M28" s="79">
        <f t="shared" si="4"/>
        <v>0</v>
      </c>
    </row>
    <row r="29" spans="1:13" ht="14.25" customHeight="1">
      <c r="A29" s="77" t="s">
        <v>27</v>
      </c>
      <c r="B29" s="78">
        <v>1</v>
      </c>
      <c r="C29" s="78">
        <v>0</v>
      </c>
      <c r="D29" s="79">
        <f t="shared" si="0"/>
        <v>1</v>
      </c>
      <c r="E29" s="78">
        <v>0</v>
      </c>
      <c r="F29" s="78">
        <v>0</v>
      </c>
      <c r="G29" s="79">
        <f t="shared" si="1"/>
        <v>0</v>
      </c>
      <c r="H29" s="79">
        <f t="shared" si="2"/>
        <v>1</v>
      </c>
      <c r="I29" s="79">
        <f t="shared" si="2"/>
        <v>0</v>
      </c>
      <c r="J29" s="79">
        <f t="shared" si="3"/>
        <v>1</v>
      </c>
      <c r="K29" s="78">
        <v>0</v>
      </c>
      <c r="L29" s="78">
        <v>0</v>
      </c>
      <c r="M29" s="79">
        <f t="shared" si="4"/>
        <v>0</v>
      </c>
    </row>
    <row r="30" spans="1:13" ht="14.25" customHeight="1">
      <c r="A30" s="77" t="s">
        <v>28</v>
      </c>
      <c r="B30" s="78">
        <v>63</v>
      </c>
      <c r="C30" s="78">
        <v>0</v>
      </c>
      <c r="D30" s="79">
        <f t="shared" si="0"/>
        <v>63</v>
      </c>
      <c r="E30" s="78">
        <v>0</v>
      </c>
      <c r="F30" s="78">
        <v>0</v>
      </c>
      <c r="G30" s="79">
        <f t="shared" si="1"/>
        <v>0</v>
      </c>
      <c r="H30" s="79">
        <f t="shared" si="2"/>
        <v>63</v>
      </c>
      <c r="I30" s="79">
        <f t="shared" si="2"/>
        <v>0</v>
      </c>
      <c r="J30" s="79">
        <f t="shared" si="3"/>
        <v>63</v>
      </c>
      <c r="K30" s="78">
        <v>0</v>
      </c>
      <c r="L30" s="78">
        <v>0</v>
      </c>
      <c r="M30" s="79">
        <f t="shared" si="4"/>
        <v>0</v>
      </c>
    </row>
    <row r="31" spans="1:13" ht="14.25" customHeight="1">
      <c r="A31" s="77" t="s">
        <v>29</v>
      </c>
      <c r="B31" s="78">
        <v>8</v>
      </c>
      <c r="C31" s="78">
        <v>499</v>
      </c>
      <c r="D31" s="79">
        <f t="shared" si="0"/>
        <v>507</v>
      </c>
      <c r="E31" s="78">
        <v>0</v>
      </c>
      <c r="F31" s="78">
        <v>0</v>
      </c>
      <c r="G31" s="79">
        <f t="shared" si="1"/>
        <v>0</v>
      </c>
      <c r="H31" s="79">
        <f t="shared" si="2"/>
        <v>8</v>
      </c>
      <c r="I31" s="79">
        <f t="shared" si="2"/>
        <v>499</v>
      </c>
      <c r="J31" s="79">
        <f t="shared" si="3"/>
        <v>507</v>
      </c>
      <c r="K31" s="78">
        <v>11</v>
      </c>
      <c r="L31" s="78">
        <v>0</v>
      </c>
      <c r="M31" s="79">
        <f t="shared" si="4"/>
        <v>11</v>
      </c>
    </row>
    <row r="32" spans="1:13" ht="14.25" customHeight="1">
      <c r="A32" s="77" t="s">
        <v>30</v>
      </c>
      <c r="B32" s="78">
        <v>63</v>
      </c>
      <c r="C32" s="78">
        <v>0</v>
      </c>
      <c r="D32" s="79">
        <f t="shared" si="0"/>
        <v>63</v>
      </c>
      <c r="E32" s="78">
        <v>0</v>
      </c>
      <c r="F32" s="78">
        <v>0</v>
      </c>
      <c r="G32" s="79">
        <f t="shared" si="1"/>
        <v>0</v>
      </c>
      <c r="H32" s="79">
        <f t="shared" si="2"/>
        <v>63</v>
      </c>
      <c r="I32" s="79">
        <f t="shared" si="2"/>
        <v>0</v>
      </c>
      <c r="J32" s="79">
        <f t="shared" si="3"/>
        <v>63</v>
      </c>
      <c r="K32" s="78">
        <v>0</v>
      </c>
      <c r="L32" s="78">
        <v>0</v>
      </c>
      <c r="M32" s="79">
        <f t="shared" si="4"/>
        <v>0</v>
      </c>
    </row>
    <row r="33" spans="1:15" ht="14.25" customHeight="1">
      <c r="A33" s="77" t="s">
        <v>31</v>
      </c>
      <c r="B33" s="78">
        <v>166</v>
      </c>
      <c r="C33" s="78">
        <v>19</v>
      </c>
      <c r="D33" s="79">
        <f t="shared" si="0"/>
        <v>185</v>
      </c>
      <c r="E33" s="78">
        <v>0</v>
      </c>
      <c r="F33" s="78">
        <v>0</v>
      </c>
      <c r="G33" s="79">
        <f t="shared" si="1"/>
        <v>0</v>
      </c>
      <c r="H33" s="79">
        <f t="shared" si="2"/>
        <v>166</v>
      </c>
      <c r="I33" s="79">
        <f t="shared" si="2"/>
        <v>19</v>
      </c>
      <c r="J33" s="79">
        <f t="shared" si="3"/>
        <v>185</v>
      </c>
      <c r="K33" s="78">
        <v>0</v>
      </c>
      <c r="L33" s="78">
        <v>0</v>
      </c>
      <c r="M33" s="79">
        <f t="shared" si="4"/>
        <v>0</v>
      </c>
    </row>
    <row r="34" spans="1:15" ht="14.25" customHeight="1">
      <c r="A34" s="77" t="s">
        <v>32</v>
      </c>
      <c r="B34" s="78">
        <v>0</v>
      </c>
      <c r="C34" s="78">
        <v>467</v>
      </c>
      <c r="D34" s="79">
        <f t="shared" si="0"/>
        <v>467</v>
      </c>
      <c r="E34" s="78">
        <v>0</v>
      </c>
      <c r="F34" s="78">
        <v>0</v>
      </c>
      <c r="G34" s="79">
        <f t="shared" si="1"/>
        <v>0</v>
      </c>
      <c r="H34" s="79">
        <f t="shared" si="2"/>
        <v>0</v>
      </c>
      <c r="I34" s="79">
        <f t="shared" si="2"/>
        <v>467</v>
      </c>
      <c r="J34" s="79">
        <f t="shared" si="3"/>
        <v>467</v>
      </c>
      <c r="K34" s="78">
        <v>0</v>
      </c>
      <c r="L34" s="78">
        <v>0</v>
      </c>
      <c r="M34" s="79">
        <f t="shared" si="4"/>
        <v>0</v>
      </c>
    </row>
    <row r="35" spans="1:15" ht="14.25" customHeight="1">
      <c r="A35" s="77" t="s">
        <v>33</v>
      </c>
      <c r="B35" s="78">
        <v>0</v>
      </c>
      <c r="C35" s="78">
        <v>21</v>
      </c>
      <c r="D35" s="79">
        <f t="shared" si="0"/>
        <v>21</v>
      </c>
      <c r="E35" s="78">
        <v>0</v>
      </c>
      <c r="F35" s="78">
        <v>0</v>
      </c>
      <c r="G35" s="79">
        <f t="shared" si="1"/>
        <v>0</v>
      </c>
      <c r="H35" s="79">
        <f t="shared" si="2"/>
        <v>0</v>
      </c>
      <c r="I35" s="79">
        <f t="shared" si="2"/>
        <v>21</v>
      </c>
      <c r="J35" s="79">
        <f t="shared" si="3"/>
        <v>21</v>
      </c>
      <c r="K35" s="78">
        <v>0</v>
      </c>
      <c r="L35" s="78">
        <v>0</v>
      </c>
      <c r="M35" s="79">
        <f t="shared" si="4"/>
        <v>0</v>
      </c>
    </row>
    <row r="36" spans="1:15" ht="14.25" customHeight="1">
      <c r="A36" s="77" t="s">
        <v>34</v>
      </c>
      <c r="B36" s="78">
        <v>0</v>
      </c>
      <c r="C36" s="78">
        <v>0</v>
      </c>
      <c r="D36" s="79">
        <f t="shared" si="0"/>
        <v>0</v>
      </c>
      <c r="E36" s="78">
        <v>0</v>
      </c>
      <c r="F36" s="78">
        <v>0</v>
      </c>
      <c r="G36" s="79">
        <f t="shared" si="1"/>
        <v>0</v>
      </c>
      <c r="H36" s="79">
        <f t="shared" si="2"/>
        <v>0</v>
      </c>
      <c r="I36" s="79">
        <f t="shared" si="2"/>
        <v>0</v>
      </c>
      <c r="J36" s="79">
        <f t="shared" si="3"/>
        <v>0</v>
      </c>
      <c r="K36" s="78">
        <v>0</v>
      </c>
      <c r="L36" s="78">
        <v>0</v>
      </c>
      <c r="M36" s="79">
        <f t="shared" si="4"/>
        <v>0</v>
      </c>
    </row>
    <row r="37" spans="1:15" ht="14.25" customHeight="1">
      <c r="A37" s="77" t="s">
        <v>35</v>
      </c>
      <c r="B37" s="78">
        <v>206</v>
      </c>
      <c r="C37" s="78">
        <v>115</v>
      </c>
      <c r="D37" s="79">
        <f t="shared" si="0"/>
        <v>321</v>
      </c>
      <c r="E37" s="78">
        <v>0</v>
      </c>
      <c r="F37" s="78">
        <v>0</v>
      </c>
      <c r="G37" s="79">
        <f t="shared" si="1"/>
        <v>0</v>
      </c>
      <c r="H37" s="79">
        <f t="shared" si="2"/>
        <v>206</v>
      </c>
      <c r="I37" s="79">
        <f t="shared" si="2"/>
        <v>115</v>
      </c>
      <c r="J37" s="79">
        <f t="shared" si="3"/>
        <v>321</v>
      </c>
      <c r="K37" s="78">
        <v>0</v>
      </c>
      <c r="L37" s="78">
        <v>0</v>
      </c>
      <c r="M37" s="79">
        <f t="shared" si="4"/>
        <v>0</v>
      </c>
    </row>
    <row r="38" spans="1:15" ht="24.95" customHeight="1">
      <c r="A38" s="81" t="s">
        <v>54</v>
      </c>
      <c r="B38" s="82">
        <f>SUM(B9:B11,B14:B25)</f>
        <v>29500.93</v>
      </c>
      <c r="C38" s="82">
        <f t="shared" ref="C38:M38" si="5">SUM(C9:C11,C14:C25)</f>
        <v>633201.46</v>
      </c>
      <c r="D38" s="82">
        <f t="shared" si="5"/>
        <v>662702.39</v>
      </c>
      <c r="E38" s="82">
        <f t="shared" si="5"/>
        <v>1751961.57</v>
      </c>
      <c r="F38" s="82">
        <f t="shared" si="5"/>
        <v>631065.77</v>
      </c>
      <c r="G38" s="82">
        <f t="shared" si="5"/>
        <v>2383027.34</v>
      </c>
      <c r="H38" s="82">
        <f t="shared" si="5"/>
        <v>1781462.5</v>
      </c>
      <c r="I38" s="82">
        <f t="shared" si="5"/>
        <v>1264267.23</v>
      </c>
      <c r="J38" s="82">
        <f t="shared" si="5"/>
        <v>3045729.73</v>
      </c>
      <c r="K38" s="82">
        <f t="shared" si="5"/>
        <v>245</v>
      </c>
      <c r="L38" s="82">
        <f t="shared" si="5"/>
        <v>18031</v>
      </c>
      <c r="M38" s="82">
        <f t="shared" si="5"/>
        <v>18276</v>
      </c>
    </row>
    <row r="39" spans="1:15" ht="14.25" customHeight="1">
      <c r="A39" s="77" t="s">
        <v>37</v>
      </c>
      <c r="B39" s="83">
        <f>SUM(B12,B26:B29,B36)</f>
        <v>451</v>
      </c>
      <c r="C39" s="83">
        <f t="shared" ref="C39:M39" si="6">SUM(C12,C26:C29,C36)</f>
        <v>837</v>
      </c>
      <c r="D39" s="83">
        <f t="shared" si="6"/>
        <v>1288</v>
      </c>
      <c r="E39" s="83">
        <f t="shared" si="6"/>
        <v>0</v>
      </c>
      <c r="F39" s="83">
        <f t="shared" si="6"/>
        <v>18</v>
      </c>
      <c r="G39" s="83">
        <f t="shared" si="6"/>
        <v>18</v>
      </c>
      <c r="H39" s="83">
        <f t="shared" si="6"/>
        <v>451</v>
      </c>
      <c r="I39" s="83">
        <f t="shared" si="6"/>
        <v>855</v>
      </c>
      <c r="J39" s="83">
        <f t="shared" si="6"/>
        <v>1306</v>
      </c>
      <c r="K39" s="83">
        <f t="shared" si="6"/>
        <v>0</v>
      </c>
      <c r="L39" s="83">
        <f t="shared" si="6"/>
        <v>0</v>
      </c>
      <c r="M39" s="83">
        <f t="shared" si="6"/>
        <v>0</v>
      </c>
    </row>
    <row r="40" spans="1:15" ht="14.25" customHeight="1">
      <c r="A40" s="77" t="s">
        <v>38</v>
      </c>
      <c r="B40" s="83">
        <f>SUM(B13,B30:B35,B37)</f>
        <v>801</v>
      </c>
      <c r="C40" s="83">
        <f t="shared" ref="C40:M40" si="7">SUM(C13,C30:C35,C37)</f>
        <v>1121</v>
      </c>
      <c r="D40" s="83">
        <f t="shared" si="7"/>
        <v>1922</v>
      </c>
      <c r="E40" s="83">
        <f t="shared" si="7"/>
        <v>0</v>
      </c>
      <c r="F40" s="83">
        <f t="shared" si="7"/>
        <v>1</v>
      </c>
      <c r="G40" s="83">
        <f t="shared" si="7"/>
        <v>1</v>
      </c>
      <c r="H40" s="83">
        <f t="shared" si="7"/>
        <v>801</v>
      </c>
      <c r="I40" s="83">
        <f t="shared" si="7"/>
        <v>1122</v>
      </c>
      <c r="J40" s="83">
        <f t="shared" si="7"/>
        <v>1923</v>
      </c>
      <c r="K40" s="83">
        <f t="shared" si="7"/>
        <v>11</v>
      </c>
      <c r="L40" s="83">
        <f t="shared" si="7"/>
        <v>0</v>
      </c>
      <c r="M40" s="83">
        <f t="shared" si="7"/>
        <v>11</v>
      </c>
    </row>
    <row r="41" spans="1:15" ht="24.95" customHeight="1">
      <c r="A41" s="84" t="s">
        <v>55</v>
      </c>
      <c r="B41" s="85">
        <f t="shared" ref="B41" si="8">SUM(B38:B40)</f>
        <v>30752.93</v>
      </c>
      <c r="C41" s="85">
        <f t="shared" ref="C41:M41" si="9">SUM(C38:C40)</f>
        <v>635159.46</v>
      </c>
      <c r="D41" s="85">
        <f t="shared" si="9"/>
        <v>665912.39</v>
      </c>
      <c r="E41" s="85">
        <f t="shared" si="9"/>
        <v>1751961.57</v>
      </c>
      <c r="F41" s="85">
        <f t="shared" si="9"/>
        <v>631084.77</v>
      </c>
      <c r="G41" s="85">
        <f t="shared" si="9"/>
        <v>2383046.34</v>
      </c>
      <c r="H41" s="85">
        <f t="shared" si="9"/>
        <v>1782714.5</v>
      </c>
      <c r="I41" s="85">
        <f t="shared" si="9"/>
        <v>1266244.23</v>
      </c>
      <c r="J41" s="85">
        <f t="shared" si="9"/>
        <v>3048958.73</v>
      </c>
      <c r="K41" s="85">
        <f t="shared" si="9"/>
        <v>256</v>
      </c>
      <c r="L41" s="85">
        <f t="shared" si="9"/>
        <v>18031</v>
      </c>
      <c r="M41" s="85">
        <f t="shared" si="9"/>
        <v>18287</v>
      </c>
    </row>
    <row r="42" spans="1:15" s="89" customFormat="1" ht="13.5" customHeight="1">
      <c r="A42" s="86"/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8"/>
      <c r="M42" s="87"/>
    </row>
    <row r="43" spans="1:15" s="2" customFormat="1" ht="12" customHeight="1">
      <c r="A43" s="18" t="s">
        <v>74</v>
      </c>
      <c r="O43" s="68"/>
    </row>
    <row r="45" spans="1:15" ht="12.6" customHeight="1">
      <c r="A45" s="19"/>
      <c r="B45" s="90"/>
      <c r="C45" s="90"/>
      <c r="D45" s="90"/>
      <c r="E45" s="90"/>
      <c r="F45" s="90"/>
      <c r="G45" s="90"/>
      <c r="I45" s="90"/>
      <c r="J45" s="91"/>
      <c r="K45" s="92"/>
      <c r="L45" s="92"/>
    </row>
    <row r="46" spans="1:15" ht="12.6" customHeight="1">
      <c r="A46" s="19"/>
      <c r="B46" s="90"/>
      <c r="C46" s="90"/>
      <c r="D46" s="90"/>
      <c r="E46" s="90"/>
      <c r="F46" s="90"/>
      <c r="G46" s="90"/>
      <c r="I46" s="90"/>
      <c r="J46" s="91"/>
      <c r="K46" s="92"/>
      <c r="L46" s="92"/>
    </row>
    <row r="47" spans="1:15" ht="12.6" customHeight="1">
      <c r="A47" s="19"/>
      <c r="B47" s="90"/>
      <c r="C47" s="90"/>
      <c r="D47" s="90"/>
      <c r="E47" s="90"/>
      <c r="F47" s="90"/>
      <c r="G47" s="90"/>
      <c r="I47" s="90"/>
      <c r="J47" s="91"/>
      <c r="K47" s="92"/>
      <c r="L47" s="92"/>
    </row>
    <row r="48" spans="1:15" ht="12.6" customHeight="1">
      <c r="A48" s="19"/>
      <c r="B48" s="19"/>
      <c r="C48" s="19"/>
      <c r="D48" s="19"/>
      <c r="E48" s="19"/>
      <c r="F48" s="19"/>
      <c r="G48" s="19"/>
      <c r="I48" s="19"/>
      <c r="J48" s="91"/>
      <c r="K48" s="2"/>
      <c r="L48" s="2"/>
    </row>
    <row r="49" spans="1:12" ht="12.6" customHeight="1">
      <c r="A49" s="93"/>
      <c r="B49" s="94"/>
      <c r="C49" s="94"/>
      <c r="D49" s="94"/>
      <c r="E49" s="94"/>
      <c r="F49" s="94"/>
      <c r="G49" s="94"/>
      <c r="I49" s="94"/>
      <c r="J49" s="95"/>
      <c r="K49" s="94"/>
      <c r="L49" s="94"/>
    </row>
    <row r="50" spans="1:12" ht="12.6" customHeight="1">
      <c r="A50" s="19"/>
      <c r="B50" s="96"/>
      <c r="C50" s="96"/>
      <c r="D50" s="96"/>
      <c r="E50" s="96"/>
      <c r="F50" s="96"/>
      <c r="G50" s="96"/>
      <c r="I50" s="19"/>
      <c r="J50" s="91"/>
      <c r="K50" s="97"/>
      <c r="L50" s="97"/>
    </row>
    <row r="51" spans="1:12" ht="12.6" customHeight="1">
      <c r="A51" s="19"/>
      <c r="B51" s="19"/>
      <c r="C51" s="19"/>
      <c r="D51" s="19"/>
      <c r="E51" s="19"/>
      <c r="F51" s="19"/>
      <c r="G51" s="19"/>
      <c r="I51" s="19"/>
      <c r="J51" s="91"/>
      <c r="K51" s="2"/>
      <c r="L51" s="2"/>
    </row>
    <row r="52" spans="1:12" ht="12.6" customHeight="1">
      <c r="A52" s="19"/>
      <c r="B52" s="91"/>
      <c r="C52" s="91"/>
      <c r="D52" s="91"/>
      <c r="E52" s="91"/>
      <c r="F52" s="91"/>
      <c r="G52" s="91"/>
      <c r="I52" s="91"/>
      <c r="J52" s="91"/>
      <c r="K52" s="98"/>
      <c r="L52" s="99"/>
    </row>
  </sheetData>
  <mergeCells count="19">
    <mergeCell ref="K6:K8"/>
    <mergeCell ref="L6:L8"/>
    <mergeCell ref="M6:M8"/>
    <mergeCell ref="E6:E8"/>
    <mergeCell ref="F6:F8"/>
    <mergeCell ref="G6:G8"/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4E404-FF0B-4CB4-9063-AFFFC3369E18}">
  <dimension ref="A1:M48"/>
  <sheetViews>
    <sheetView zoomScale="70" zoomScaleNormal="70" zoomScaleSheetLayoutView="70" workbookViewId="0">
      <selection activeCell="E5" sqref="E5:E33"/>
    </sheetView>
  </sheetViews>
  <sheetFormatPr defaultColWidth="9.140625" defaultRowHeight="12" customHeight="1"/>
  <cols>
    <col min="1" max="1" width="23.42578125" style="2" customWidth="1"/>
    <col min="2" max="5" width="15.7109375" style="2" customWidth="1"/>
    <col min="6" max="10" width="9.85546875" style="2" bestFit="1" customWidth="1"/>
    <col min="11" max="11" width="10.140625" style="2" customWidth="1"/>
    <col min="12" max="12" width="9.85546875" style="2" bestFit="1" customWidth="1"/>
    <col min="13" max="16384" width="9.140625" style="2"/>
  </cols>
  <sheetData>
    <row r="1" spans="1:12" s="102" customFormat="1" ht="13.15" customHeight="1">
      <c r="A1" s="100" t="s">
        <v>75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1"/>
    </row>
    <row r="2" spans="1:12" s="102" customFormat="1" ht="13.15" customHeight="1">
      <c r="A2" s="103" t="s">
        <v>76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4"/>
    </row>
    <row r="3" spans="1:12" ht="9.75" customHeight="1">
      <c r="A3" s="18"/>
      <c r="J3" s="38"/>
      <c r="K3" s="38"/>
      <c r="L3" s="38"/>
    </row>
    <row r="4" spans="1:12" ht="26.1" customHeight="1">
      <c r="A4" s="39" t="s">
        <v>2</v>
      </c>
      <c r="B4" s="39" t="s">
        <v>3</v>
      </c>
      <c r="C4" s="39" t="s">
        <v>4</v>
      </c>
      <c r="D4" s="39" t="s">
        <v>5</v>
      </c>
      <c r="E4" s="39" t="s">
        <v>6</v>
      </c>
    </row>
    <row r="5" spans="1:12" ht="14.1" customHeight="1">
      <c r="A5" s="6" t="s">
        <v>7</v>
      </c>
      <c r="B5" s="8">
        <v>55260</v>
      </c>
      <c r="C5" s="8">
        <v>56975</v>
      </c>
      <c r="D5" s="8">
        <v>57876</v>
      </c>
      <c r="E5" s="8">
        <v>63743</v>
      </c>
      <c r="F5" s="9"/>
    </row>
    <row r="6" spans="1:12" ht="14.1" customHeight="1">
      <c r="A6" s="6" t="s">
        <v>8</v>
      </c>
      <c r="B6" s="8">
        <v>41249</v>
      </c>
      <c r="C6" s="8">
        <v>42613</v>
      </c>
      <c r="D6" s="8">
        <v>44666</v>
      </c>
      <c r="E6" s="8">
        <v>45772</v>
      </c>
      <c r="F6" s="9"/>
    </row>
    <row r="7" spans="1:12" ht="14.1" customHeight="1">
      <c r="A7" s="6" t="s">
        <v>9</v>
      </c>
      <c r="B7" s="8">
        <v>16139</v>
      </c>
      <c r="C7" s="8">
        <v>16026</v>
      </c>
      <c r="D7" s="8">
        <v>16273</v>
      </c>
      <c r="E7" s="8">
        <v>17328</v>
      </c>
      <c r="F7" s="9"/>
    </row>
    <row r="8" spans="1:12" ht="14.1" customHeight="1">
      <c r="A8" s="10" t="s">
        <v>10</v>
      </c>
      <c r="B8" s="8">
        <v>18113</v>
      </c>
      <c r="C8" s="8">
        <v>17102</v>
      </c>
      <c r="D8" s="8">
        <v>17304</v>
      </c>
      <c r="E8" s="8">
        <v>17316</v>
      </c>
      <c r="F8" s="9"/>
    </row>
    <row r="9" spans="1:12" ht="14.1" customHeight="1">
      <c r="A9" s="6" t="s">
        <v>11</v>
      </c>
      <c r="B9" s="8">
        <v>11271</v>
      </c>
      <c r="C9" s="8">
        <v>12346</v>
      </c>
      <c r="D9" s="8">
        <v>13041</v>
      </c>
      <c r="E9" s="8">
        <v>13536</v>
      </c>
      <c r="F9" s="9"/>
    </row>
    <row r="10" spans="1:12" ht="14.1" customHeight="1">
      <c r="A10" s="6" t="s">
        <v>12</v>
      </c>
      <c r="B10" s="8">
        <v>4614</v>
      </c>
      <c r="C10" s="8">
        <v>5157</v>
      </c>
      <c r="D10" s="8">
        <v>5300</v>
      </c>
      <c r="E10" s="8">
        <v>5682</v>
      </c>
      <c r="F10" s="9"/>
    </row>
    <row r="11" spans="1:12" ht="14.1" customHeight="1">
      <c r="A11" s="6" t="s">
        <v>13</v>
      </c>
      <c r="B11" s="42">
        <v>10586</v>
      </c>
      <c r="C11" s="11">
        <v>11868</v>
      </c>
      <c r="D11" s="8">
        <v>11004</v>
      </c>
      <c r="E11" s="8">
        <v>12089</v>
      </c>
      <c r="F11" s="9"/>
    </row>
    <row r="12" spans="1:12" ht="14.1" customHeight="1">
      <c r="A12" s="6" t="s">
        <v>14</v>
      </c>
      <c r="B12" s="8">
        <v>4157</v>
      </c>
      <c r="C12" s="8">
        <v>4434</v>
      </c>
      <c r="D12" s="8">
        <v>4432</v>
      </c>
      <c r="E12" s="8">
        <v>4572</v>
      </c>
      <c r="F12" s="9"/>
    </row>
    <row r="13" spans="1:12" ht="14.1" customHeight="1">
      <c r="A13" s="6" t="s">
        <v>15</v>
      </c>
      <c r="B13" s="8">
        <v>1089</v>
      </c>
      <c r="C13" s="8">
        <v>1048</v>
      </c>
      <c r="D13" s="8">
        <v>858</v>
      </c>
      <c r="E13" s="8">
        <v>1026</v>
      </c>
      <c r="F13" s="9"/>
    </row>
    <row r="14" spans="1:12" ht="14.1" customHeight="1">
      <c r="A14" s="6" t="s">
        <v>16</v>
      </c>
      <c r="B14" s="8">
        <v>1289</v>
      </c>
      <c r="C14" s="8">
        <v>1584</v>
      </c>
      <c r="D14" s="8">
        <v>1624</v>
      </c>
      <c r="E14" s="8">
        <v>1606</v>
      </c>
      <c r="F14" s="9"/>
    </row>
    <row r="15" spans="1:12" ht="14.1" customHeight="1">
      <c r="A15" s="6" t="s">
        <v>17</v>
      </c>
      <c r="B15" s="8">
        <v>1218</v>
      </c>
      <c r="C15" s="8">
        <v>1404</v>
      </c>
      <c r="D15" s="8">
        <v>1232</v>
      </c>
      <c r="E15" s="8">
        <v>1408</v>
      </c>
      <c r="F15" s="9"/>
    </row>
    <row r="16" spans="1:12" ht="14.1" customHeight="1">
      <c r="A16" s="10" t="s">
        <v>18</v>
      </c>
      <c r="B16" s="8">
        <v>1059</v>
      </c>
      <c r="C16" s="8">
        <v>138</v>
      </c>
      <c r="D16" s="8">
        <v>104</v>
      </c>
      <c r="E16" s="8">
        <v>86</v>
      </c>
      <c r="F16" s="9"/>
    </row>
    <row r="17" spans="1:6" ht="14.1" customHeight="1">
      <c r="A17" s="10" t="s">
        <v>19</v>
      </c>
      <c r="B17" s="8">
        <v>7036</v>
      </c>
      <c r="C17" s="8">
        <v>6897</v>
      </c>
      <c r="D17" s="8">
        <v>7295</v>
      </c>
      <c r="E17" s="8">
        <v>7614</v>
      </c>
      <c r="F17" s="9"/>
    </row>
    <row r="18" spans="1:6" ht="14.1" customHeight="1">
      <c r="A18" s="10" t="s">
        <v>20</v>
      </c>
      <c r="B18" s="8">
        <v>419</v>
      </c>
      <c r="C18" s="8">
        <v>397</v>
      </c>
      <c r="D18" s="8">
        <v>356</v>
      </c>
      <c r="E18" s="8">
        <v>396</v>
      </c>
      <c r="F18" s="9"/>
    </row>
    <row r="19" spans="1:6" ht="14.1" customHeight="1">
      <c r="A19" s="6" t="s">
        <v>21</v>
      </c>
      <c r="B19" s="8">
        <v>0</v>
      </c>
      <c r="C19" s="8">
        <v>0</v>
      </c>
      <c r="D19" s="8">
        <v>0</v>
      </c>
      <c r="E19" s="8">
        <v>0</v>
      </c>
      <c r="F19" s="9"/>
    </row>
    <row r="20" spans="1:6" ht="14.1" customHeight="1">
      <c r="A20" s="6" t="s">
        <v>22</v>
      </c>
      <c r="B20" s="8">
        <v>0</v>
      </c>
      <c r="C20" s="8">
        <v>0</v>
      </c>
      <c r="D20" s="8">
        <v>0</v>
      </c>
      <c r="E20" s="8">
        <v>0</v>
      </c>
      <c r="F20" s="9"/>
    </row>
    <row r="21" spans="1:6" ht="14.1" customHeight="1">
      <c r="A21" s="6" t="s">
        <v>23</v>
      </c>
      <c r="B21" s="8">
        <v>111</v>
      </c>
      <c r="C21" s="8">
        <v>94</v>
      </c>
      <c r="D21" s="8">
        <v>122</v>
      </c>
      <c r="E21" s="8">
        <v>60</v>
      </c>
      <c r="F21" s="9"/>
    </row>
    <row r="22" spans="1:6" ht="14.1" customHeight="1">
      <c r="A22" s="6" t="s">
        <v>24</v>
      </c>
      <c r="B22" s="105">
        <v>2088</v>
      </c>
      <c r="C22" s="8">
        <v>1977</v>
      </c>
      <c r="D22" s="8">
        <v>1977</v>
      </c>
      <c r="E22" s="8">
        <v>1989</v>
      </c>
      <c r="F22" s="9"/>
    </row>
    <row r="23" spans="1:6" ht="14.1" customHeight="1">
      <c r="A23" s="6" t="s">
        <v>25</v>
      </c>
      <c r="B23" s="8">
        <v>936</v>
      </c>
      <c r="C23" s="8">
        <v>955</v>
      </c>
      <c r="D23" s="8">
        <v>916</v>
      </c>
      <c r="E23" s="8">
        <v>914</v>
      </c>
      <c r="F23" s="9"/>
    </row>
    <row r="24" spans="1:6" ht="14.1" customHeight="1">
      <c r="A24" s="6" t="s">
        <v>26</v>
      </c>
      <c r="B24" s="8">
        <v>2081</v>
      </c>
      <c r="C24" s="8">
        <v>2493</v>
      </c>
      <c r="D24" s="8">
        <v>2447</v>
      </c>
      <c r="E24" s="8">
        <v>2530</v>
      </c>
      <c r="F24" s="9"/>
    </row>
    <row r="25" spans="1:6" ht="14.1" customHeight="1">
      <c r="A25" s="6" t="s">
        <v>27</v>
      </c>
      <c r="B25" s="8">
        <v>3599</v>
      </c>
      <c r="C25" s="8">
        <v>4039</v>
      </c>
      <c r="D25" s="8">
        <v>4287</v>
      </c>
      <c r="E25" s="8">
        <v>4083</v>
      </c>
      <c r="F25" s="9"/>
    </row>
    <row r="26" spans="1:6" ht="14.1" customHeight="1">
      <c r="A26" s="6" t="s">
        <v>28</v>
      </c>
      <c r="B26" s="8">
        <v>2164</v>
      </c>
      <c r="C26" s="8">
        <v>2468</v>
      </c>
      <c r="D26" s="8">
        <v>2514</v>
      </c>
      <c r="E26" s="8">
        <v>2482</v>
      </c>
      <c r="F26" s="9"/>
    </row>
    <row r="27" spans="1:6" ht="14.1" customHeight="1">
      <c r="A27" s="6" t="s">
        <v>29</v>
      </c>
      <c r="B27" s="8">
        <v>9235</v>
      </c>
      <c r="C27" s="8">
        <v>9799</v>
      </c>
      <c r="D27" s="8">
        <v>9311</v>
      </c>
      <c r="E27" s="8">
        <v>9285</v>
      </c>
      <c r="F27" s="9"/>
    </row>
    <row r="28" spans="1:6" ht="14.1" customHeight="1">
      <c r="A28" s="6" t="s">
        <v>30</v>
      </c>
      <c r="B28" s="8">
        <v>3498</v>
      </c>
      <c r="C28" s="8">
        <v>3890</v>
      </c>
      <c r="D28" s="8">
        <v>3790</v>
      </c>
      <c r="E28" s="8">
        <v>3704</v>
      </c>
      <c r="F28" s="9"/>
    </row>
    <row r="29" spans="1:6" ht="14.1" customHeight="1">
      <c r="A29" s="6" t="s">
        <v>31</v>
      </c>
      <c r="B29" s="8">
        <v>688</v>
      </c>
      <c r="C29" s="8">
        <v>704</v>
      </c>
      <c r="D29" s="8">
        <v>710</v>
      </c>
      <c r="E29" s="8">
        <v>658</v>
      </c>
      <c r="F29" s="9"/>
    </row>
    <row r="30" spans="1:6" ht="14.1" customHeight="1">
      <c r="A30" s="6" t="s">
        <v>32</v>
      </c>
      <c r="B30" s="8">
        <v>831</v>
      </c>
      <c r="C30" s="8">
        <v>798</v>
      </c>
      <c r="D30" s="8">
        <v>725</v>
      </c>
      <c r="E30" s="8">
        <v>726</v>
      </c>
      <c r="F30" s="9"/>
    </row>
    <row r="31" spans="1:6" ht="14.1" customHeight="1">
      <c r="A31" s="6" t="s">
        <v>33</v>
      </c>
      <c r="B31" s="8">
        <v>857</v>
      </c>
      <c r="C31" s="8">
        <v>857</v>
      </c>
      <c r="D31" s="8">
        <v>774</v>
      </c>
      <c r="E31" s="8">
        <v>874</v>
      </c>
      <c r="F31" s="9"/>
    </row>
    <row r="32" spans="1:6" ht="14.1" customHeight="1">
      <c r="A32" s="6" t="s">
        <v>34</v>
      </c>
      <c r="B32" s="8">
        <v>0</v>
      </c>
      <c r="C32" s="8">
        <v>0</v>
      </c>
      <c r="D32" s="8">
        <v>3546</v>
      </c>
      <c r="E32" s="8">
        <v>0</v>
      </c>
      <c r="F32" s="9"/>
    </row>
    <row r="33" spans="1:13" ht="14.1" customHeight="1">
      <c r="A33" s="6" t="s">
        <v>35</v>
      </c>
      <c r="B33" s="8">
        <v>3392</v>
      </c>
      <c r="C33" s="8">
        <v>3448</v>
      </c>
      <c r="D33" s="8">
        <v>3546</v>
      </c>
      <c r="E33" s="8">
        <v>3500</v>
      </c>
      <c r="F33" s="9"/>
    </row>
    <row r="34" spans="1:13" ht="24.95" customHeight="1">
      <c r="A34" s="13" t="s">
        <v>59</v>
      </c>
      <c r="B34" s="106">
        <f>SUM(B5:B7,B10:B21)</f>
        <v>144226</v>
      </c>
      <c r="C34" s="106">
        <f t="shared" ref="C34:E34" si="0">SUM(C5:C7,C10:C21)</f>
        <v>148635</v>
      </c>
      <c r="D34" s="106">
        <f t="shared" si="0"/>
        <v>151142</v>
      </c>
      <c r="E34" s="106">
        <f t="shared" si="0"/>
        <v>161382</v>
      </c>
    </row>
    <row r="35" spans="1:13" ht="14.1" customHeight="1">
      <c r="A35" s="6" t="s">
        <v>37</v>
      </c>
      <c r="B35" s="107">
        <f>SUM(B8,B22:B25,B32)</f>
        <v>26817</v>
      </c>
      <c r="C35" s="107">
        <f t="shared" ref="C35:E35" si="1">SUM(C8,C22:C25,C32)</f>
        <v>26566</v>
      </c>
      <c r="D35" s="107">
        <f t="shared" si="1"/>
        <v>30477</v>
      </c>
      <c r="E35" s="107">
        <f t="shared" si="1"/>
        <v>26832</v>
      </c>
    </row>
    <row r="36" spans="1:13" ht="14.1" customHeight="1">
      <c r="A36" s="6" t="s">
        <v>38</v>
      </c>
      <c r="B36" s="107">
        <f>SUM(B9,B26:B31,B33)</f>
        <v>31936</v>
      </c>
      <c r="C36" s="107">
        <f t="shared" ref="C36:E36" si="2">SUM(C9,C26:C31,C33)</f>
        <v>34310</v>
      </c>
      <c r="D36" s="107">
        <f t="shared" si="2"/>
        <v>34411</v>
      </c>
      <c r="E36" s="107">
        <f t="shared" si="2"/>
        <v>34765</v>
      </c>
    </row>
    <row r="37" spans="1:13" ht="24.95" customHeight="1">
      <c r="A37" s="16" t="s">
        <v>60</v>
      </c>
      <c r="B37" s="108">
        <f>SUM(B34:B36)</f>
        <v>202979</v>
      </c>
      <c r="C37" s="108">
        <f t="shared" ref="C37:E37" si="3">SUM(C34:C36)</f>
        <v>209511</v>
      </c>
      <c r="D37" s="108">
        <f t="shared" si="3"/>
        <v>216030</v>
      </c>
      <c r="E37" s="108">
        <f t="shared" si="3"/>
        <v>222979</v>
      </c>
    </row>
    <row r="38" spans="1:13" ht="12" customHeight="1">
      <c r="A38" s="18"/>
    </row>
    <row r="39" spans="1:13" ht="12" customHeight="1">
      <c r="A39" s="2" t="s">
        <v>77</v>
      </c>
    </row>
    <row r="41" spans="1:13" ht="12" customHeight="1">
      <c r="M41" s="19"/>
    </row>
    <row r="42" spans="1:13" ht="12" customHeight="1">
      <c r="M42" s="19"/>
    </row>
    <row r="43" spans="1:13" ht="12" customHeight="1">
      <c r="M43" s="19"/>
    </row>
    <row r="44" spans="1:13" ht="12" customHeight="1">
      <c r="M44" s="19"/>
    </row>
    <row r="45" spans="1:13" ht="12" customHeight="1">
      <c r="M45" s="19"/>
    </row>
    <row r="46" spans="1:13" ht="12" customHeight="1">
      <c r="M46" s="19"/>
    </row>
    <row r="47" spans="1:13" ht="12" customHeight="1">
      <c r="M47" s="19"/>
    </row>
    <row r="48" spans="1:13" ht="12" customHeight="1">
      <c r="M48" s="19"/>
    </row>
  </sheetData>
  <sheetProtection algorithmName="SHA-512" hashValue="PdQC2UqeRv1OA/oTXxZSnMP+wxAJuOafHR8dvsdoW71jNC8ctZCkPpOsxsXwYM3krWQV5Wf/vmwfbmVnepYHFg==" saltValue="fUH2Zzx5oSrx17mGMKhWJQ==" spinCount="100000" sheet="1" objects="1" scenarios="1"/>
  <mergeCells count="2">
    <mergeCell ref="A1:K1"/>
    <mergeCell ref="A2:K2"/>
  </mergeCells>
  <pageMargins left="0.55118110236220474" right="0.35433070866141736" top="0.59055118110236227" bottom="0.59055118110236227" header="0.31496062992125984" footer="0.31496062992125984"/>
  <pageSetup scale="8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32F82-D957-4F48-9595-9F3702445B81}">
  <dimension ref="A1:K45"/>
  <sheetViews>
    <sheetView zoomScale="70" zoomScaleNormal="70" workbookViewId="0">
      <selection activeCell="E9" sqref="E9:F37"/>
    </sheetView>
  </sheetViews>
  <sheetFormatPr defaultColWidth="9.140625" defaultRowHeight="12.6" customHeight="1"/>
  <cols>
    <col min="1" max="1" width="23.42578125" style="2" customWidth="1"/>
    <col min="2" max="10" width="12.7109375" style="2" customWidth="1"/>
    <col min="11" max="16384" width="9.140625" style="2"/>
  </cols>
  <sheetData>
    <row r="1" spans="1:11" s="110" customFormat="1" ht="13.15" customHeight="1">
      <c r="A1" s="109" t="s">
        <v>78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1" s="110" customFormat="1" ht="13.15" customHeight="1">
      <c r="A2" s="111" t="s">
        <v>79</v>
      </c>
      <c r="B2" s="111"/>
      <c r="C2" s="111"/>
      <c r="D2" s="111"/>
      <c r="E2" s="111"/>
      <c r="F2" s="111"/>
      <c r="G2" s="111"/>
      <c r="H2" s="111"/>
      <c r="I2" s="111"/>
      <c r="J2" s="111"/>
    </row>
    <row r="4" spans="1:11" ht="12.6" customHeight="1">
      <c r="A4" s="21" t="s">
        <v>43</v>
      </c>
      <c r="B4" s="21" t="s">
        <v>44</v>
      </c>
      <c r="C4" s="22"/>
      <c r="D4" s="22"/>
      <c r="E4" s="21" t="s">
        <v>45</v>
      </c>
      <c r="F4" s="22"/>
      <c r="G4" s="22"/>
      <c r="H4" s="21" t="s">
        <v>46</v>
      </c>
      <c r="I4" s="22"/>
      <c r="J4" s="22"/>
    </row>
    <row r="5" spans="1:11" ht="12.6" customHeight="1">
      <c r="A5" s="23"/>
      <c r="B5" s="24"/>
      <c r="C5" s="24"/>
      <c r="D5" s="24"/>
      <c r="E5" s="24"/>
      <c r="F5" s="24"/>
      <c r="G5" s="24"/>
      <c r="H5" s="24"/>
      <c r="I5" s="24"/>
      <c r="J5" s="24"/>
    </row>
    <row r="6" spans="1:11" ht="17.100000000000001" customHeight="1">
      <c r="A6" s="23"/>
      <c r="B6" s="21" t="s">
        <v>80</v>
      </c>
      <c r="C6" s="21" t="s">
        <v>81</v>
      </c>
      <c r="D6" s="21" t="s">
        <v>50</v>
      </c>
      <c r="E6" s="21" t="s">
        <v>80</v>
      </c>
      <c r="F6" s="21" t="s">
        <v>81</v>
      </c>
      <c r="G6" s="21" t="s">
        <v>50</v>
      </c>
      <c r="H6" s="21" t="s">
        <v>80</v>
      </c>
      <c r="I6" s="21" t="s">
        <v>81</v>
      </c>
      <c r="J6" s="21" t="s">
        <v>50</v>
      </c>
    </row>
    <row r="7" spans="1:11" ht="17.100000000000001" customHeight="1">
      <c r="A7" s="23"/>
      <c r="B7" s="23"/>
      <c r="C7" s="23"/>
      <c r="D7" s="23"/>
      <c r="E7" s="23"/>
      <c r="F7" s="23"/>
      <c r="G7" s="23"/>
      <c r="H7" s="23"/>
      <c r="I7" s="23"/>
      <c r="J7" s="23"/>
    </row>
    <row r="8" spans="1:11" ht="17.100000000000001" customHeight="1">
      <c r="A8" s="25"/>
      <c r="B8" s="25"/>
      <c r="C8" s="25"/>
      <c r="D8" s="25"/>
      <c r="E8" s="25"/>
      <c r="F8" s="25"/>
      <c r="G8" s="25"/>
      <c r="H8" s="25"/>
      <c r="I8" s="25"/>
      <c r="J8" s="25"/>
    </row>
    <row r="9" spans="1:11" ht="14.1" customHeight="1">
      <c r="A9" s="6" t="s">
        <v>7</v>
      </c>
      <c r="B9" s="45">
        <v>16915</v>
      </c>
      <c r="C9" s="45">
        <v>25</v>
      </c>
      <c r="D9" s="27">
        <f>SUM(B9:C9)</f>
        <v>16940</v>
      </c>
      <c r="E9" s="45">
        <v>46562</v>
      </c>
      <c r="F9" s="45">
        <v>241</v>
      </c>
      <c r="G9" s="27">
        <f>SUM(E9:F9)</f>
        <v>46803</v>
      </c>
      <c r="H9" s="31">
        <f>SUM(B9,E9)</f>
        <v>63477</v>
      </c>
      <c r="I9" s="112">
        <f>SUM(C9,F9)</f>
        <v>266</v>
      </c>
      <c r="J9" s="31">
        <f>SUM(H9:I9)</f>
        <v>63743</v>
      </c>
    </row>
    <row r="10" spans="1:11" ht="14.1" customHeight="1">
      <c r="A10" s="6" t="s">
        <v>8</v>
      </c>
      <c r="B10" s="45">
        <v>17373</v>
      </c>
      <c r="C10" s="45">
        <v>7</v>
      </c>
      <c r="D10" s="27">
        <f t="shared" ref="D10:D37" si="0">SUM(B10:C10)</f>
        <v>17380</v>
      </c>
      <c r="E10" s="45">
        <v>28368</v>
      </c>
      <c r="F10" s="45">
        <v>24</v>
      </c>
      <c r="G10" s="27">
        <f t="shared" ref="G10:G37" si="1">SUM(E10:F10)</f>
        <v>28392</v>
      </c>
      <c r="H10" s="31">
        <f t="shared" ref="H10:I37" si="2">SUM(B10,E10)</f>
        <v>45741</v>
      </c>
      <c r="I10" s="112">
        <f t="shared" si="2"/>
        <v>31</v>
      </c>
      <c r="J10" s="31">
        <f t="shared" ref="J10:J37" si="3">SUM(H10:I10)</f>
        <v>45772</v>
      </c>
    </row>
    <row r="11" spans="1:11" ht="14.1" customHeight="1">
      <c r="A11" s="6" t="s">
        <v>9</v>
      </c>
      <c r="B11" s="45">
        <v>7978</v>
      </c>
      <c r="C11" s="26">
        <v>12</v>
      </c>
      <c r="D11" s="27">
        <f t="shared" si="0"/>
        <v>7990</v>
      </c>
      <c r="E11" s="45">
        <v>9284</v>
      </c>
      <c r="F11" s="26">
        <v>54</v>
      </c>
      <c r="G11" s="27">
        <f t="shared" si="1"/>
        <v>9338</v>
      </c>
      <c r="H11" s="31">
        <f t="shared" si="2"/>
        <v>17262</v>
      </c>
      <c r="I11" s="112">
        <f t="shared" si="2"/>
        <v>66</v>
      </c>
      <c r="J11" s="31">
        <f t="shared" si="3"/>
        <v>17328</v>
      </c>
    </row>
    <row r="12" spans="1:11" ht="14.1" customHeight="1">
      <c r="A12" s="6" t="s">
        <v>10</v>
      </c>
      <c r="B12" s="45">
        <v>13299</v>
      </c>
      <c r="C12" s="45">
        <v>188</v>
      </c>
      <c r="D12" s="27">
        <f t="shared" si="0"/>
        <v>13487</v>
      </c>
      <c r="E12" s="45">
        <v>3825</v>
      </c>
      <c r="F12" s="26">
        <v>4</v>
      </c>
      <c r="G12" s="27">
        <f t="shared" si="1"/>
        <v>3829</v>
      </c>
      <c r="H12" s="31">
        <f t="shared" si="2"/>
        <v>17124</v>
      </c>
      <c r="I12" s="112">
        <f t="shared" si="2"/>
        <v>192</v>
      </c>
      <c r="J12" s="31">
        <f t="shared" si="3"/>
        <v>17316</v>
      </c>
      <c r="K12" s="113"/>
    </row>
    <row r="13" spans="1:11" ht="14.1" customHeight="1">
      <c r="A13" s="6" t="s">
        <v>11</v>
      </c>
      <c r="B13" s="45">
        <v>11446</v>
      </c>
      <c r="C13" s="45">
        <v>665</v>
      </c>
      <c r="D13" s="27">
        <f t="shared" si="0"/>
        <v>12111</v>
      </c>
      <c r="E13" s="45">
        <v>1406</v>
      </c>
      <c r="F13" s="26">
        <v>19</v>
      </c>
      <c r="G13" s="27">
        <f t="shared" si="1"/>
        <v>1425</v>
      </c>
      <c r="H13" s="31">
        <f t="shared" si="2"/>
        <v>12852</v>
      </c>
      <c r="I13" s="112">
        <f t="shared" si="2"/>
        <v>684</v>
      </c>
      <c r="J13" s="31">
        <f t="shared" si="3"/>
        <v>13536</v>
      </c>
    </row>
    <row r="14" spans="1:11" ht="14.1" customHeight="1">
      <c r="A14" s="6" t="s">
        <v>12</v>
      </c>
      <c r="B14" s="45">
        <v>4924</v>
      </c>
      <c r="C14" s="26">
        <v>29</v>
      </c>
      <c r="D14" s="27">
        <f t="shared" si="0"/>
        <v>4953</v>
      </c>
      <c r="E14" s="45">
        <v>686</v>
      </c>
      <c r="F14" s="26">
        <v>43</v>
      </c>
      <c r="G14" s="27">
        <f t="shared" si="1"/>
        <v>729</v>
      </c>
      <c r="H14" s="31">
        <f t="shared" si="2"/>
        <v>5610</v>
      </c>
      <c r="I14" s="112">
        <f t="shared" si="2"/>
        <v>72</v>
      </c>
      <c r="J14" s="31">
        <f t="shared" si="3"/>
        <v>5682</v>
      </c>
    </row>
    <row r="15" spans="1:11" ht="14.1" customHeight="1">
      <c r="A15" s="6" t="s">
        <v>13</v>
      </c>
      <c r="B15" s="45">
        <v>6063</v>
      </c>
      <c r="C15" s="26">
        <v>2700</v>
      </c>
      <c r="D15" s="27">
        <f t="shared" si="0"/>
        <v>8763</v>
      </c>
      <c r="E15" s="45">
        <v>1282</v>
      </c>
      <c r="F15" s="26">
        <v>2044</v>
      </c>
      <c r="G15" s="27">
        <f t="shared" si="1"/>
        <v>3326</v>
      </c>
      <c r="H15" s="31">
        <f t="shared" si="2"/>
        <v>7345</v>
      </c>
      <c r="I15" s="112">
        <f t="shared" si="2"/>
        <v>4744</v>
      </c>
      <c r="J15" s="31">
        <f t="shared" si="3"/>
        <v>12089</v>
      </c>
    </row>
    <row r="16" spans="1:11" ht="14.1" customHeight="1">
      <c r="A16" s="6" t="s">
        <v>14</v>
      </c>
      <c r="B16" s="45">
        <v>3826</v>
      </c>
      <c r="C16" s="45">
        <v>746</v>
      </c>
      <c r="D16" s="27">
        <f t="shared" si="0"/>
        <v>4572</v>
      </c>
      <c r="E16" s="45">
        <v>0</v>
      </c>
      <c r="F16" s="26">
        <v>0</v>
      </c>
      <c r="G16" s="27">
        <f t="shared" si="1"/>
        <v>0</v>
      </c>
      <c r="H16" s="31">
        <f t="shared" si="2"/>
        <v>3826</v>
      </c>
      <c r="I16" s="112">
        <f t="shared" si="2"/>
        <v>746</v>
      </c>
      <c r="J16" s="31">
        <f t="shared" si="3"/>
        <v>4572</v>
      </c>
    </row>
    <row r="17" spans="1:10" ht="14.1" customHeight="1">
      <c r="A17" s="6" t="s">
        <v>15</v>
      </c>
      <c r="B17" s="114">
        <v>284</v>
      </c>
      <c r="C17" s="26">
        <v>150</v>
      </c>
      <c r="D17" s="27">
        <f t="shared" si="0"/>
        <v>434</v>
      </c>
      <c r="E17" s="45">
        <v>576</v>
      </c>
      <c r="F17" s="26">
        <v>16</v>
      </c>
      <c r="G17" s="27">
        <f t="shared" si="1"/>
        <v>592</v>
      </c>
      <c r="H17" s="31">
        <f t="shared" si="2"/>
        <v>860</v>
      </c>
      <c r="I17" s="112">
        <f t="shared" si="2"/>
        <v>166</v>
      </c>
      <c r="J17" s="31">
        <f t="shared" si="3"/>
        <v>1026</v>
      </c>
    </row>
    <row r="18" spans="1:10" ht="14.1" customHeight="1">
      <c r="A18" s="6" t="s">
        <v>16</v>
      </c>
      <c r="B18" s="45">
        <v>1573</v>
      </c>
      <c r="C18" s="26">
        <v>33</v>
      </c>
      <c r="D18" s="27">
        <f t="shared" si="0"/>
        <v>1606</v>
      </c>
      <c r="E18" s="26">
        <v>0</v>
      </c>
      <c r="F18" s="26">
        <v>0</v>
      </c>
      <c r="G18" s="27">
        <f t="shared" si="1"/>
        <v>0</v>
      </c>
      <c r="H18" s="31">
        <f t="shared" si="2"/>
        <v>1573</v>
      </c>
      <c r="I18" s="112">
        <f t="shared" si="2"/>
        <v>33</v>
      </c>
      <c r="J18" s="31">
        <f t="shared" si="3"/>
        <v>1606</v>
      </c>
    </row>
    <row r="19" spans="1:10" ht="14.1" customHeight="1">
      <c r="A19" s="6" t="s">
        <v>17</v>
      </c>
      <c r="B19" s="45">
        <v>1404</v>
      </c>
      <c r="C19" s="26">
        <v>4</v>
      </c>
      <c r="D19" s="27">
        <f t="shared" si="0"/>
        <v>1408</v>
      </c>
      <c r="E19" s="26">
        <v>0</v>
      </c>
      <c r="F19" s="26">
        <v>0</v>
      </c>
      <c r="G19" s="27">
        <f t="shared" si="1"/>
        <v>0</v>
      </c>
      <c r="H19" s="31">
        <f t="shared" si="2"/>
        <v>1404</v>
      </c>
      <c r="I19" s="112">
        <f t="shared" si="2"/>
        <v>4</v>
      </c>
      <c r="J19" s="31">
        <f t="shared" si="3"/>
        <v>1408</v>
      </c>
    </row>
    <row r="20" spans="1:10" ht="14.1" customHeight="1">
      <c r="A20" s="10" t="s">
        <v>18</v>
      </c>
      <c r="B20" s="26">
        <v>0</v>
      </c>
      <c r="C20" s="26">
        <v>0</v>
      </c>
      <c r="D20" s="27">
        <f t="shared" si="0"/>
        <v>0</v>
      </c>
      <c r="E20" s="45">
        <v>86</v>
      </c>
      <c r="F20" s="26">
        <v>0</v>
      </c>
      <c r="G20" s="27">
        <f t="shared" si="1"/>
        <v>86</v>
      </c>
      <c r="H20" s="31">
        <f t="shared" si="2"/>
        <v>86</v>
      </c>
      <c r="I20" s="112">
        <f t="shared" si="2"/>
        <v>0</v>
      </c>
      <c r="J20" s="31">
        <f t="shared" si="3"/>
        <v>86</v>
      </c>
    </row>
    <row r="21" spans="1:10" ht="14.1" customHeight="1">
      <c r="A21" s="10" t="s">
        <v>19</v>
      </c>
      <c r="B21" s="26">
        <v>4751</v>
      </c>
      <c r="C21" s="26">
        <v>290</v>
      </c>
      <c r="D21" s="27">
        <f t="shared" si="0"/>
        <v>5041</v>
      </c>
      <c r="E21" s="45">
        <v>1887</v>
      </c>
      <c r="F21" s="26">
        <v>686</v>
      </c>
      <c r="G21" s="27">
        <f t="shared" si="1"/>
        <v>2573</v>
      </c>
      <c r="H21" s="31">
        <f t="shared" si="2"/>
        <v>6638</v>
      </c>
      <c r="I21" s="112">
        <f t="shared" si="2"/>
        <v>976</v>
      </c>
      <c r="J21" s="31">
        <f t="shared" si="3"/>
        <v>7614</v>
      </c>
    </row>
    <row r="22" spans="1:10" ht="14.1" customHeight="1">
      <c r="A22" s="10" t="s">
        <v>20</v>
      </c>
      <c r="B22" s="45">
        <v>298</v>
      </c>
      <c r="C22" s="26">
        <v>17</v>
      </c>
      <c r="D22" s="27">
        <f t="shared" si="0"/>
        <v>315</v>
      </c>
      <c r="E22" s="45">
        <v>80</v>
      </c>
      <c r="F22" s="26">
        <v>1</v>
      </c>
      <c r="G22" s="27">
        <f t="shared" si="1"/>
        <v>81</v>
      </c>
      <c r="H22" s="31">
        <f t="shared" si="2"/>
        <v>378</v>
      </c>
      <c r="I22" s="112">
        <f t="shared" si="2"/>
        <v>18</v>
      </c>
      <c r="J22" s="31">
        <f t="shared" si="3"/>
        <v>396</v>
      </c>
    </row>
    <row r="23" spans="1:10" ht="14.1" customHeight="1">
      <c r="A23" s="6" t="s">
        <v>21</v>
      </c>
      <c r="B23" s="45">
        <v>0</v>
      </c>
      <c r="C23" s="26">
        <v>0</v>
      </c>
      <c r="D23" s="27">
        <f t="shared" si="0"/>
        <v>0</v>
      </c>
      <c r="E23" s="45">
        <v>0</v>
      </c>
      <c r="F23" s="26">
        <v>0</v>
      </c>
      <c r="G23" s="27">
        <f t="shared" si="1"/>
        <v>0</v>
      </c>
      <c r="H23" s="31">
        <f t="shared" si="2"/>
        <v>0</v>
      </c>
      <c r="I23" s="112">
        <f t="shared" si="2"/>
        <v>0</v>
      </c>
      <c r="J23" s="31">
        <f t="shared" si="3"/>
        <v>0</v>
      </c>
    </row>
    <row r="24" spans="1:10" ht="14.1" customHeight="1">
      <c r="A24" s="6" t="s">
        <v>22</v>
      </c>
      <c r="B24" s="45">
        <v>0</v>
      </c>
      <c r="C24" s="26">
        <v>0</v>
      </c>
      <c r="D24" s="27">
        <f t="shared" si="0"/>
        <v>0</v>
      </c>
      <c r="E24" s="26">
        <v>0</v>
      </c>
      <c r="F24" s="26">
        <v>0</v>
      </c>
      <c r="G24" s="27">
        <f t="shared" si="1"/>
        <v>0</v>
      </c>
      <c r="H24" s="31">
        <f t="shared" si="2"/>
        <v>0</v>
      </c>
      <c r="I24" s="112">
        <f t="shared" si="2"/>
        <v>0</v>
      </c>
      <c r="J24" s="31">
        <f t="shared" si="3"/>
        <v>0</v>
      </c>
    </row>
    <row r="25" spans="1:10" ht="14.1" customHeight="1">
      <c r="A25" s="6" t="s">
        <v>23</v>
      </c>
      <c r="B25" s="45">
        <v>0</v>
      </c>
      <c r="C25" s="26">
        <v>54</v>
      </c>
      <c r="D25" s="27">
        <f t="shared" si="0"/>
        <v>54</v>
      </c>
      <c r="E25" s="26">
        <v>0</v>
      </c>
      <c r="F25" s="26">
        <v>6</v>
      </c>
      <c r="G25" s="27">
        <f t="shared" si="1"/>
        <v>6</v>
      </c>
      <c r="H25" s="31">
        <f t="shared" si="2"/>
        <v>0</v>
      </c>
      <c r="I25" s="112">
        <f t="shared" si="2"/>
        <v>60</v>
      </c>
      <c r="J25" s="31">
        <f t="shared" si="3"/>
        <v>60</v>
      </c>
    </row>
    <row r="26" spans="1:10" ht="14.1" customHeight="1">
      <c r="A26" s="6" t="s">
        <v>24</v>
      </c>
      <c r="B26" s="45">
        <v>1947</v>
      </c>
      <c r="C26" s="45">
        <v>0</v>
      </c>
      <c r="D26" s="27">
        <f t="shared" si="0"/>
        <v>1947</v>
      </c>
      <c r="E26" s="45">
        <v>42</v>
      </c>
      <c r="F26" s="26">
        <v>0</v>
      </c>
      <c r="G26" s="27">
        <f t="shared" si="1"/>
        <v>42</v>
      </c>
      <c r="H26" s="31">
        <f t="shared" si="2"/>
        <v>1989</v>
      </c>
      <c r="I26" s="112">
        <f t="shared" si="2"/>
        <v>0</v>
      </c>
      <c r="J26" s="31">
        <f t="shared" si="3"/>
        <v>1989</v>
      </c>
    </row>
    <row r="27" spans="1:10" ht="14.1" customHeight="1">
      <c r="A27" s="6" t="s">
        <v>25</v>
      </c>
      <c r="B27" s="45">
        <v>914</v>
      </c>
      <c r="C27" s="26">
        <v>0</v>
      </c>
      <c r="D27" s="27">
        <f t="shared" si="0"/>
        <v>914</v>
      </c>
      <c r="E27" s="26">
        <v>0</v>
      </c>
      <c r="F27" s="26">
        <v>0</v>
      </c>
      <c r="G27" s="27">
        <f t="shared" si="1"/>
        <v>0</v>
      </c>
      <c r="H27" s="31">
        <f t="shared" si="2"/>
        <v>914</v>
      </c>
      <c r="I27" s="112">
        <f t="shared" si="2"/>
        <v>0</v>
      </c>
      <c r="J27" s="31">
        <f t="shared" si="3"/>
        <v>914</v>
      </c>
    </row>
    <row r="28" spans="1:10" ht="14.1" customHeight="1">
      <c r="A28" s="6" t="s">
        <v>26</v>
      </c>
      <c r="B28" s="45">
        <v>2457</v>
      </c>
      <c r="C28" s="45">
        <v>73</v>
      </c>
      <c r="D28" s="27">
        <f t="shared" si="0"/>
        <v>2530</v>
      </c>
      <c r="E28" s="26">
        <v>0</v>
      </c>
      <c r="F28" s="45">
        <v>0</v>
      </c>
      <c r="G28" s="27">
        <f t="shared" si="1"/>
        <v>0</v>
      </c>
      <c r="H28" s="31">
        <f t="shared" si="2"/>
        <v>2457</v>
      </c>
      <c r="I28" s="112">
        <f t="shared" si="2"/>
        <v>73</v>
      </c>
      <c r="J28" s="31">
        <f t="shared" si="3"/>
        <v>2530</v>
      </c>
    </row>
    <row r="29" spans="1:10" ht="14.1" customHeight="1">
      <c r="A29" s="6" t="s">
        <v>27</v>
      </c>
      <c r="B29" s="45">
        <v>3878</v>
      </c>
      <c r="C29" s="26">
        <v>17</v>
      </c>
      <c r="D29" s="27">
        <f t="shared" si="0"/>
        <v>3895</v>
      </c>
      <c r="E29" s="45">
        <v>0</v>
      </c>
      <c r="F29" s="26">
        <v>188</v>
      </c>
      <c r="G29" s="27">
        <f t="shared" si="1"/>
        <v>188</v>
      </c>
      <c r="H29" s="31">
        <f t="shared" si="2"/>
        <v>3878</v>
      </c>
      <c r="I29" s="112">
        <f t="shared" si="2"/>
        <v>205</v>
      </c>
      <c r="J29" s="31">
        <f t="shared" si="3"/>
        <v>4083</v>
      </c>
    </row>
    <row r="30" spans="1:10" ht="14.1" customHeight="1">
      <c r="A30" s="6" t="s">
        <v>28</v>
      </c>
      <c r="B30" s="45">
        <v>2379</v>
      </c>
      <c r="C30" s="45">
        <v>103</v>
      </c>
      <c r="D30" s="27">
        <f t="shared" si="0"/>
        <v>2482</v>
      </c>
      <c r="E30" s="26">
        <v>0</v>
      </c>
      <c r="F30" s="45">
        <v>0</v>
      </c>
      <c r="G30" s="27">
        <f t="shared" si="1"/>
        <v>0</v>
      </c>
      <c r="H30" s="31">
        <f t="shared" si="2"/>
        <v>2379</v>
      </c>
      <c r="I30" s="112">
        <f t="shared" si="2"/>
        <v>103</v>
      </c>
      <c r="J30" s="31">
        <f t="shared" si="3"/>
        <v>2482</v>
      </c>
    </row>
    <row r="31" spans="1:10" ht="14.1" customHeight="1">
      <c r="A31" s="6" t="s">
        <v>29</v>
      </c>
      <c r="B31" s="45">
        <v>7988</v>
      </c>
      <c r="C31" s="45">
        <v>1186</v>
      </c>
      <c r="D31" s="27">
        <f t="shared" si="0"/>
        <v>9174</v>
      </c>
      <c r="E31" s="45">
        <v>111</v>
      </c>
      <c r="F31" s="26">
        <v>0</v>
      </c>
      <c r="G31" s="27">
        <f t="shared" si="1"/>
        <v>111</v>
      </c>
      <c r="H31" s="31">
        <f t="shared" si="2"/>
        <v>8099</v>
      </c>
      <c r="I31" s="112">
        <f t="shared" si="2"/>
        <v>1186</v>
      </c>
      <c r="J31" s="31">
        <f t="shared" si="3"/>
        <v>9285</v>
      </c>
    </row>
    <row r="32" spans="1:10" ht="14.1" customHeight="1">
      <c r="A32" s="6" t="s">
        <v>30</v>
      </c>
      <c r="B32" s="45">
        <v>3620</v>
      </c>
      <c r="C32" s="26">
        <v>6</v>
      </c>
      <c r="D32" s="27">
        <f t="shared" si="0"/>
        <v>3626</v>
      </c>
      <c r="E32" s="26">
        <v>78</v>
      </c>
      <c r="F32" s="26">
        <v>0</v>
      </c>
      <c r="G32" s="27">
        <f t="shared" si="1"/>
        <v>78</v>
      </c>
      <c r="H32" s="31">
        <f t="shared" si="2"/>
        <v>3698</v>
      </c>
      <c r="I32" s="112">
        <f t="shared" si="2"/>
        <v>6</v>
      </c>
      <c r="J32" s="31">
        <f t="shared" si="3"/>
        <v>3704</v>
      </c>
    </row>
    <row r="33" spans="1:10" ht="14.1" customHeight="1">
      <c r="A33" s="6" t="s">
        <v>31</v>
      </c>
      <c r="B33" s="45">
        <v>658</v>
      </c>
      <c r="C33" s="26">
        <v>0</v>
      </c>
      <c r="D33" s="27">
        <f t="shared" si="0"/>
        <v>658</v>
      </c>
      <c r="E33" s="26">
        <v>0</v>
      </c>
      <c r="F33" s="26">
        <v>0</v>
      </c>
      <c r="G33" s="27">
        <f t="shared" si="1"/>
        <v>0</v>
      </c>
      <c r="H33" s="31">
        <f t="shared" si="2"/>
        <v>658</v>
      </c>
      <c r="I33" s="112">
        <f t="shared" si="2"/>
        <v>0</v>
      </c>
      <c r="J33" s="31">
        <f t="shared" si="3"/>
        <v>658</v>
      </c>
    </row>
    <row r="34" spans="1:10" ht="14.1" customHeight="1">
      <c r="A34" s="6" t="s">
        <v>32</v>
      </c>
      <c r="B34" s="45">
        <v>698</v>
      </c>
      <c r="C34" s="26">
        <v>28</v>
      </c>
      <c r="D34" s="27">
        <f t="shared" si="0"/>
        <v>726</v>
      </c>
      <c r="E34" s="26">
        <v>0</v>
      </c>
      <c r="F34" s="26">
        <v>0</v>
      </c>
      <c r="G34" s="27">
        <f t="shared" si="1"/>
        <v>0</v>
      </c>
      <c r="H34" s="31">
        <f t="shared" si="2"/>
        <v>698</v>
      </c>
      <c r="I34" s="112">
        <f t="shared" si="2"/>
        <v>28</v>
      </c>
      <c r="J34" s="31">
        <f t="shared" si="3"/>
        <v>726</v>
      </c>
    </row>
    <row r="35" spans="1:10" ht="14.1" customHeight="1">
      <c r="A35" s="6" t="s">
        <v>33</v>
      </c>
      <c r="B35" s="45">
        <v>834</v>
      </c>
      <c r="C35" s="26">
        <v>40</v>
      </c>
      <c r="D35" s="27">
        <f t="shared" si="0"/>
        <v>874</v>
      </c>
      <c r="E35" s="26">
        <v>0</v>
      </c>
      <c r="F35" s="26">
        <v>0</v>
      </c>
      <c r="G35" s="27">
        <f t="shared" si="1"/>
        <v>0</v>
      </c>
      <c r="H35" s="31">
        <f t="shared" si="2"/>
        <v>834</v>
      </c>
      <c r="I35" s="112">
        <f t="shared" si="2"/>
        <v>40</v>
      </c>
      <c r="J35" s="31">
        <f t="shared" si="3"/>
        <v>874</v>
      </c>
    </row>
    <row r="36" spans="1:10" ht="14.1" customHeight="1">
      <c r="A36" s="6" t="s">
        <v>34</v>
      </c>
      <c r="B36" s="45">
        <v>0</v>
      </c>
      <c r="C36" s="26">
        <v>0</v>
      </c>
      <c r="D36" s="27">
        <f t="shared" si="0"/>
        <v>0</v>
      </c>
      <c r="E36" s="26">
        <v>0</v>
      </c>
      <c r="F36" s="26">
        <v>0</v>
      </c>
      <c r="G36" s="27">
        <f t="shared" si="1"/>
        <v>0</v>
      </c>
      <c r="H36" s="31">
        <f t="shared" si="2"/>
        <v>0</v>
      </c>
      <c r="I36" s="112">
        <f t="shared" si="2"/>
        <v>0</v>
      </c>
      <c r="J36" s="31">
        <f t="shared" si="3"/>
        <v>0</v>
      </c>
    </row>
    <row r="37" spans="1:10" ht="14.1" customHeight="1">
      <c r="A37" s="6" t="s">
        <v>35</v>
      </c>
      <c r="B37" s="45">
        <v>3370</v>
      </c>
      <c r="C37" s="26">
        <v>130</v>
      </c>
      <c r="D37" s="27">
        <f t="shared" si="0"/>
        <v>3500</v>
      </c>
      <c r="E37" s="26">
        <v>0</v>
      </c>
      <c r="F37" s="26">
        <v>0</v>
      </c>
      <c r="G37" s="27">
        <f t="shared" si="1"/>
        <v>0</v>
      </c>
      <c r="H37" s="31">
        <f t="shared" si="2"/>
        <v>3370</v>
      </c>
      <c r="I37" s="112">
        <f t="shared" si="2"/>
        <v>130</v>
      </c>
      <c r="J37" s="31">
        <f t="shared" si="3"/>
        <v>3500</v>
      </c>
    </row>
    <row r="38" spans="1:10" ht="13.5" customHeight="1">
      <c r="A38" s="115" t="s">
        <v>54</v>
      </c>
      <c r="B38" s="116">
        <f>SUM(B9:B11,B14:B25)</f>
        <v>65389</v>
      </c>
      <c r="C38" s="116">
        <f t="shared" ref="C38:J38" si="4">SUM(C9:C11,C14:C25)</f>
        <v>4067</v>
      </c>
      <c r="D38" s="116">
        <f t="shared" si="4"/>
        <v>69456</v>
      </c>
      <c r="E38" s="116">
        <f t="shared" si="4"/>
        <v>88811</v>
      </c>
      <c r="F38" s="116">
        <f t="shared" si="4"/>
        <v>3115</v>
      </c>
      <c r="G38" s="116">
        <f t="shared" si="4"/>
        <v>91926</v>
      </c>
      <c r="H38" s="116">
        <f t="shared" si="4"/>
        <v>154200</v>
      </c>
      <c r="I38" s="116">
        <f t="shared" si="4"/>
        <v>7182</v>
      </c>
      <c r="J38" s="116">
        <f t="shared" si="4"/>
        <v>161382</v>
      </c>
    </row>
    <row r="39" spans="1:10" ht="13.5" customHeight="1">
      <c r="A39" s="117"/>
      <c r="B39" s="118"/>
      <c r="C39" s="118"/>
      <c r="D39" s="118"/>
      <c r="E39" s="118"/>
      <c r="F39" s="118"/>
      <c r="G39" s="118"/>
      <c r="H39" s="118"/>
      <c r="I39" s="118"/>
      <c r="J39" s="118"/>
    </row>
    <row r="40" spans="1:10" ht="14.1" customHeight="1">
      <c r="A40" s="6" t="s">
        <v>37</v>
      </c>
      <c r="B40" s="31">
        <f>SUM(B12,B26:B29,B36)</f>
        <v>22495</v>
      </c>
      <c r="C40" s="31">
        <f t="shared" ref="C40:J40" si="5">SUM(C12,C26:C29,C36)</f>
        <v>278</v>
      </c>
      <c r="D40" s="31">
        <f t="shared" si="5"/>
        <v>22773</v>
      </c>
      <c r="E40" s="31">
        <f t="shared" si="5"/>
        <v>3867</v>
      </c>
      <c r="F40" s="31">
        <f t="shared" si="5"/>
        <v>192</v>
      </c>
      <c r="G40" s="31">
        <f t="shared" si="5"/>
        <v>4059</v>
      </c>
      <c r="H40" s="31">
        <f t="shared" si="5"/>
        <v>26362</v>
      </c>
      <c r="I40" s="31">
        <f t="shared" si="5"/>
        <v>470</v>
      </c>
      <c r="J40" s="31">
        <f t="shared" si="5"/>
        <v>26832</v>
      </c>
    </row>
    <row r="41" spans="1:10" ht="14.1" customHeight="1">
      <c r="A41" s="6" t="s">
        <v>38</v>
      </c>
      <c r="B41" s="28">
        <f>SUM(B13,B30:B35,B37)</f>
        <v>30993</v>
      </c>
      <c r="C41" s="28">
        <f t="shared" ref="C41:J41" si="6">SUM(C13,C30:C35,C37)</f>
        <v>2158</v>
      </c>
      <c r="D41" s="28">
        <f t="shared" si="6"/>
        <v>33151</v>
      </c>
      <c r="E41" s="28">
        <f t="shared" si="6"/>
        <v>1595</v>
      </c>
      <c r="F41" s="28">
        <f t="shared" si="6"/>
        <v>19</v>
      </c>
      <c r="G41" s="28">
        <f t="shared" si="6"/>
        <v>1614</v>
      </c>
      <c r="H41" s="28">
        <f t="shared" si="6"/>
        <v>32588</v>
      </c>
      <c r="I41" s="28">
        <f t="shared" si="6"/>
        <v>2177</v>
      </c>
      <c r="J41" s="28">
        <f t="shared" si="6"/>
        <v>34765</v>
      </c>
    </row>
    <row r="42" spans="1:10" ht="13.5" customHeight="1">
      <c r="A42" s="115" t="s">
        <v>55</v>
      </c>
      <c r="B42" s="119">
        <f t="shared" ref="B42" si="7">SUM(B38:B41)</f>
        <v>118877</v>
      </c>
      <c r="C42" s="119">
        <f t="shared" ref="C42:J42" si="8">SUM(C38:C41)</f>
        <v>6503</v>
      </c>
      <c r="D42" s="119">
        <f t="shared" si="8"/>
        <v>125380</v>
      </c>
      <c r="E42" s="119">
        <f t="shared" si="8"/>
        <v>94273</v>
      </c>
      <c r="F42" s="119">
        <f t="shared" si="8"/>
        <v>3326</v>
      </c>
      <c r="G42" s="119">
        <f t="shared" si="8"/>
        <v>97599</v>
      </c>
      <c r="H42" s="119">
        <f t="shared" si="8"/>
        <v>213150</v>
      </c>
      <c r="I42" s="119">
        <f t="shared" si="8"/>
        <v>9829</v>
      </c>
      <c r="J42" s="119">
        <f t="shared" si="8"/>
        <v>222979</v>
      </c>
    </row>
    <row r="43" spans="1:10" ht="13.5" customHeight="1">
      <c r="A43" s="120"/>
      <c r="B43" s="121"/>
      <c r="C43" s="121"/>
      <c r="D43" s="121"/>
      <c r="E43" s="121"/>
      <c r="F43" s="121"/>
      <c r="G43" s="121"/>
      <c r="H43" s="121"/>
      <c r="I43" s="121"/>
      <c r="J43" s="121"/>
    </row>
    <row r="44" spans="1:10" ht="12" customHeight="1">
      <c r="A44" s="18"/>
    </row>
    <row r="45" spans="1:10" ht="12.6" customHeight="1">
      <c r="A45" s="2" t="s">
        <v>77</v>
      </c>
    </row>
  </sheetData>
  <sheetProtection algorithmName="SHA-512" hashValue="Uo24cjQW858Rv6tShqQRBt3ay3ugS4qRW6q2r1SIXFCiqUjH1e8D87Iu8G5RnVSIb0Nfp46twZBMvKENVOfEVQ==" saltValue="0eLo9LhUmH0UvZUCGNpZhA==" spinCount="100000" sheet="1" objects="1" scenarios="1"/>
  <mergeCells count="35">
    <mergeCell ref="F42:F43"/>
    <mergeCell ref="G42:G43"/>
    <mergeCell ref="H42:H43"/>
    <mergeCell ref="I42:I43"/>
    <mergeCell ref="J42:J43"/>
    <mergeCell ref="F38:F39"/>
    <mergeCell ref="G38:G39"/>
    <mergeCell ref="H38:H39"/>
    <mergeCell ref="I38:I39"/>
    <mergeCell ref="J38:J39"/>
    <mergeCell ref="A42:A43"/>
    <mergeCell ref="B42:B43"/>
    <mergeCell ref="C42:C43"/>
    <mergeCell ref="D42:D43"/>
    <mergeCell ref="E42:E43"/>
    <mergeCell ref="F6:F8"/>
    <mergeCell ref="G6:G8"/>
    <mergeCell ref="H6:H8"/>
    <mergeCell ref="I6:I8"/>
    <mergeCell ref="J6:J8"/>
    <mergeCell ref="A38:A39"/>
    <mergeCell ref="B38:B39"/>
    <mergeCell ref="C38:C39"/>
    <mergeCell ref="D38:D39"/>
    <mergeCell ref="E38:E39"/>
    <mergeCell ref="A1:J1"/>
    <mergeCell ref="A2:J2"/>
    <mergeCell ref="A4:A8"/>
    <mergeCell ref="B4:D5"/>
    <mergeCell ref="E4:G5"/>
    <mergeCell ref="H4:J5"/>
    <mergeCell ref="B6:B8"/>
    <mergeCell ref="C6:C8"/>
    <mergeCell ref="D6:D8"/>
    <mergeCell ref="E6:E8"/>
  </mergeCells>
  <pageMargins left="0.74803149606299213" right="0.74803149606299213" top="0.59055118110236227" bottom="0.39370078740157483" header="0.11811023622047245" footer="0.31496062992125984"/>
  <pageSetup paperSize="9" scale="85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329A3221B04B46960B18DC99A501E1" ma:contentTypeVersion="3" ma:contentTypeDescription="Create a new document." ma:contentTypeScope="" ma:versionID="ad894b78ccdbadce1d766a28e900a4b1">
  <xsd:schema xmlns:xsd="http://www.w3.org/2001/XMLSchema" xmlns:xs="http://www.w3.org/2001/XMLSchema" xmlns:p="http://schemas.microsoft.com/office/2006/metadata/properties" xmlns:ns2="dd97a38f-4c2e-418f-b713-dbde12f81c0f" targetNamespace="http://schemas.microsoft.com/office/2006/metadata/properties" ma:root="true" ma:fieldsID="37bce987937b27f789c71ec104dd7fcd" ns2:_="">
    <xsd:import namespace="dd97a38f-4c2e-418f-b713-dbde12f81c0f"/>
    <xsd:element name="properties">
      <xsd:complexType>
        <xsd:sequence>
          <xsd:element name="documentManagement">
            <xsd:complexType>
              <xsd:all>
                <xsd:element ref="ns2:Tahun_x002f_Year"/>
                <xsd:element ref="ns2:Data_x0020_Sukuan_x002f_Quartery_x0020_Statisti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97a38f-4c2e-418f-b713-dbde12f81c0f" elementFormDefault="qualified">
    <xsd:import namespace="http://schemas.microsoft.com/office/2006/documentManagement/types"/>
    <xsd:import namespace="http://schemas.microsoft.com/office/infopath/2007/PartnerControls"/>
    <xsd:element name="Tahun_x002f_Year" ma:index="4" ma:displayName="Tahun/Year" ma:format="Dropdown" ma:internalName="Tahun_x002f_Year" ma:readOnly="false">
      <xsd:simpleType>
        <xsd:restriction base="dms:Choice">
          <xsd:enumeration value="2030"/>
          <xsd:enumeration value="2029"/>
          <xsd:enumeration value="2028"/>
          <xsd:enumeration value="2027"/>
          <xsd:enumeration value="2026"/>
          <xsd:enumeration value="2025"/>
          <xsd:enumeration value="2024"/>
          <xsd:enumeration value="2023"/>
          <xsd:enumeration value="2022"/>
          <xsd:enumeration value="2021"/>
          <xsd:enumeration value="2020"/>
          <xsd:enumeration value="2019"/>
          <xsd:enumeration value="2018"/>
          <xsd:enumeration value="2017"/>
          <xsd:enumeration value="2016"/>
          <xsd:enumeration value="2015"/>
          <xsd:enumeration value="2014"/>
        </xsd:restriction>
      </xsd:simpleType>
    </xsd:element>
    <xsd:element name="Data_x0020_Sukuan_x002f_Quartery_x0020_Statistic" ma:index="5" ma:displayName="Data Sukuan/Quarterly Statistic" ma:format="Dropdown" ma:internalName="Data_x0020_Sukuan_x002f_Quartery_x0020_Statistic" ma:readOnly="false">
      <xsd:simpleType>
        <xsd:restriction base="dms:Choice">
          <xsd:enumeration value="Suku/Quarter I"/>
          <xsd:enumeration value="Suku/Quarter I &amp; II"/>
          <xsd:enumeration value="Suku/Quarter I, II &amp; III"/>
          <xsd:enumeration value="Suku/Quarter I, II, III &amp; IV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hun_x002f_Year xmlns="dd97a38f-4c2e-418f-b713-dbde12f81c0f">2025</Tahun_x002f_Year>
    <Data_x0020_Sukuan_x002f_Quartery_x0020_Statistic xmlns="dd97a38f-4c2e-418f-b713-dbde12f81c0f">Suku/Quarter I, II, III &amp; IV</Data_x0020_Sukuan_x002f_Quartery_x0020_Statistic>
  </documentManagement>
</p:properties>
</file>

<file path=customXml/itemProps1.xml><?xml version="1.0" encoding="utf-8"?>
<ds:datastoreItem xmlns:ds="http://schemas.openxmlformats.org/officeDocument/2006/customXml" ds:itemID="{A19776C3-5962-4C79-BA25-56CF896EC2A2}"/>
</file>

<file path=customXml/itemProps2.xml><?xml version="1.0" encoding="utf-8"?>
<ds:datastoreItem xmlns:ds="http://schemas.openxmlformats.org/officeDocument/2006/customXml" ds:itemID="{37757E8D-F3CD-4690-9246-7E02B4553C6A}"/>
</file>

<file path=customXml/itemProps3.xml><?xml version="1.0" encoding="utf-8"?>
<ds:datastoreItem xmlns:ds="http://schemas.openxmlformats.org/officeDocument/2006/customXml" ds:itemID="{1DE93C2A-8D23-4103-A527-0046958020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J4.4 Q4</vt:lpstr>
      <vt:lpstr>J4.5 Q4</vt:lpstr>
      <vt:lpstr>J4.6 Q4</vt:lpstr>
      <vt:lpstr>J4.7 Q4</vt:lpstr>
      <vt:lpstr>J4.8 Q4</vt:lpstr>
      <vt:lpstr>J4.9 Q4</vt:lpstr>
      <vt:lpstr>J4.10 Q4</vt:lpstr>
      <vt:lpstr>J4.11 Q4</vt:lpstr>
      <vt:lpstr>'J4.11 Q4'!Print_Area</vt:lpstr>
      <vt:lpstr>'J4.5 Q4'!Print_Area</vt:lpstr>
      <vt:lpstr>'J4.7 Q4'!Print_Area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Salini Binti Mahamad</dc:creator>
  <cp:lastModifiedBy>Salini Binti Mahamad</cp:lastModifiedBy>
  <dcterms:created xsi:type="dcterms:W3CDTF">2026-02-09T03:11:09Z</dcterms:created>
  <dcterms:modified xsi:type="dcterms:W3CDTF">2026-02-09T03:13:41Z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0x0101001C329A3221B04B46960B18DC99A501E1</vt:lpwstr>
  </property>
</Properties>
</file>