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6. PERANGKAAN\Statistik Suku Tahunan\2026\Q1\Maritim\Template\"/>
    </mc:Choice>
  </mc:AlternateContent>
  <xr:revisionPtr revIDLastSave="0" documentId="13_ncr:1_{4BEC3BFB-8F4E-4BB3-87DA-F0BE01A09059}" xr6:coauthVersionLast="36" xr6:coauthVersionMax="36" xr10:uidLastSave="{00000000-0000-0000-0000-000000000000}"/>
  <bookViews>
    <workbookView xWindow="0" yWindow="0" windowWidth="14775" windowHeight="11190" firstSheet="1" activeTab="5" xr2:uid="{03D41681-9E0B-4E31-8648-4E2104B4BC85}"/>
  </bookViews>
  <sheets>
    <sheet name="Jadual 3.1 Q1-Q4 2026" sheetId="6" r:id="rId1"/>
    <sheet name="Jadual 3.2 Q1 2026" sheetId="2" r:id="rId2"/>
    <sheet name="Jadual 3.3 Q1 2026" sheetId="15" r:id="rId3"/>
    <sheet name="Jadual 3.4 Q1 2026" sheetId="16" r:id="rId4"/>
    <sheet name="Jadual 3.5 Q1-Q4 2026" sheetId="3" r:id="rId5"/>
    <sheet name="Jadual 3.6 Q1-Q4 2026 " sheetId="4" r:id="rId6"/>
    <sheet name="Jadual 3.7 Q1 2026" sheetId="5" r:id="rId7"/>
  </sheets>
  <externalReferences>
    <externalReference r:id="rId8"/>
  </externalReferences>
  <definedNames>
    <definedName name="_xlnm.Print_Area" localSheetId="2">'Jadual 3.3 Q1 2026'!$A$1:$Q$35</definedName>
    <definedName name="_xlnm.Print_Area" localSheetId="3">'Jadual 3.4 Q1 2026'!$A$1:$Q$31</definedName>
    <definedName name="_xlnm.Print_Titles" localSheetId="0">'Jadual 3.1 Q1-Q4 2026'!$1:$5</definedName>
    <definedName name="_xlnm.Print_Titles" localSheetId="4">'Jadual 3.5 Q1-Q4 2026'!$1:$5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6" l="1"/>
  <c r="Q26" i="16" s="1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Q24" i="16"/>
  <c r="Q22" i="16"/>
  <c r="Q20" i="16"/>
  <c r="Q18" i="16"/>
  <c r="Q16" i="16"/>
  <c r="Q14" i="16"/>
  <c r="Q12" i="16"/>
  <c r="Q10" i="16"/>
  <c r="Q8" i="16"/>
  <c r="Q6" i="16"/>
  <c r="Q32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B30" i="15"/>
  <c r="Q28" i="15"/>
  <c r="Q26" i="15"/>
  <c r="Q24" i="15"/>
  <c r="Q22" i="15"/>
  <c r="Q20" i="15"/>
  <c r="Q18" i="15"/>
  <c r="Q16" i="15"/>
  <c r="Q14" i="15"/>
  <c r="Q12" i="15"/>
  <c r="Q10" i="15"/>
  <c r="Q8" i="15"/>
  <c r="Q6" i="15"/>
  <c r="Q30" i="15" s="1"/>
  <c r="H10" i="5" l="1"/>
  <c r="H11" i="5"/>
  <c r="H24" i="2" l="1"/>
  <c r="B26" i="2"/>
  <c r="C26" i="2"/>
  <c r="D26" i="2"/>
  <c r="E26" i="2"/>
  <c r="F26" i="2"/>
  <c r="G26" i="2"/>
  <c r="H57" i="6" l="1"/>
  <c r="H60" i="6" s="1"/>
  <c r="H58" i="6"/>
  <c r="H59" i="6"/>
  <c r="H56" i="6"/>
  <c r="B25" i="5" l="1"/>
  <c r="C25" i="5"/>
  <c r="D25" i="5"/>
  <c r="E25" i="5"/>
  <c r="F25" i="5"/>
  <c r="G25" i="5"/>
  <c r="G75" i="6" l="1"/>
  <c r="O10" i="5" l="1"/>
  <c r="O24" i="5" l="1"/>
  <c r="H23" i="5" l="1"/>
  <c r="O23" i="5"/>
  <c r="F80" i="6" l="1"/>
  <c r="F82" i="6"/>
  <c r="F81" i="6"/>
  <c r="H21" i="6" l="1"/>
  <c r="H11" i="6"/>
  <c r="E36" i="4" l="1"/>
  <c r="E53" i="3"/>
  <c r="D53" i="3"/>
  <c r="E49" i="3"/>
  <c r="D49" i="3"/>
  <c r="E45" i="3"/>
  <c r="D45" i="3"/>
  <c r="E41" i="3"/>
  <c r="D41" i="3"/>
  <c r="E37" i="3"/>
  <c r="D37" i="3"/>
  <c r="E33" i="3"/>
  <c r="D33" i="3"/>
  <c r="E29" i="3"/>
  <c r="D29" i="3"/>
  <c r="E25" i="3"/>
  <c r="D25" i="3"/>
  <c r="E21" i="3"/>
  <c r="D21" i="3"/>
  <c r="E17" i="3"/>
  <c r="D17" i="3"/>
  <c r="E13" i="3"/>
  <c r="D13" i="3"/>
  <c r="E9" i="3"/>
  <c r="D9" i="3"/>
  <c r="H25" i="2" l="1"/>
  <c r="I26" i="2"/>
  <c r="D55" i="3" l="1"/>
  <c r="D56" i="3"/>
  <c r="D54" i="3"/>
  <c r="C37" i="4" l="1"/>
  <c r="D37" i="4"/>
  <c r="E37" i="4"/>
  <c r="F37" i="4"/>
  <c r="D36" i="4"/>
  <c r="F36" i="4"/>
  <c r="C36" i="4"/>
  <c r="H52" i="6" l="1"/>
  <c r="H53" i="6"/>
  <c r="H54" i="6"/>
  <c r="H51" i="6"/>
  <c r="H46" i="6"/>
  <c r="D82" i="6" l="1"/>
  <c r="E82" i="6"/>
  <c r="G82" i="6"/>
  <c r="D83" i="6"/>
  <c r="E83" i="6"/>
  <c r="F83" i="6"/>
  <c r="G83" i="6"/>
  <c r="D84" i="6"/>
  <c r="E84" i="6"/>
  <c r="F84" i="6"/>
  <c r="G84" i="6"/>
  <c r="E81" i="6"/>
  <c r="G81" i="6"/>
  <c r="D81" i="6"/>
  <c r="H12" i="5" l="1"/>
  <c r="H13" i="5"/>
  <c r="H14" i="5"/>
  <c r="H15" i="5"/>
  <c r="H16" i="5"/>
  <c r="H17" i="5"/>
  <c r="H18" i="5"/>
  <c r="H19" i="5"/>
  <c r="H20" i="5"/>
  <c r="H21" i="5"/>
  <c r="H22" i="5"/>
  <c r="H24" i="5"/>
  <c r="Q24" i="5" s="1"/>
  <c r="G23" i="4"/>
  <c r="G22" i="4"/>
  <c r="D57" i="3" l="1"/>
  <c r="H12" i="2"/>
  <c r="G80" i="6" l="1"/>
  <c r="E80" i="6"/>
  <c r="H79" i="6"/>
  <c r="H78" i="6"/>
  <c r="H77" i="6"/>
  <c r="H76" i="6"/>
  <c r="F75" i="6"/>
  <c r="E75" i="6"/>
  <c r="H74" i="6"/>
  <c r="H73" i="6"/>
  <c r="H72" i="6"/>
  <c r="D75" i="6"/>
  <c r="G70" i="6"/>
  <c r="F70" i="6"/>
  <c r="E70" i="6"/>
  <c r="D70" i="6"/>
  <c r="H68" i="6"/>
  <c r="H67" i="6"/>
  <c r="H66" i="6"/>
  <c r="G65" i="6"/>
  <c r="F65" i="6"/>
  <c r="E65" i="6"/>
  <c r="H64" i="6"/>
  <c r="H63" i="6"/>
  <c r="H62" i="6"/>
  <c r="D65" i="6"/>
  <c r="G60" i="6"/>
  <c r="F60" i="6"/>
  <c r="E60" i="6"/>
  <c r="G55" i="6"/>
  <c r="F55" i="6"/>
  <c r="E55" i="6"/>
  <c r="G50" i="6"/>
  <c r="F50" i="6"/>
  <c r="E50" i="6"/>
  <c r="H49" i="6"/>
  <c r="H48" i="6"/>
  <c r="H47" i="6"/>
  <c r="D50" i="6"/>
  <c r="G45" i="6"/>
  <c r="F45" i="6"/>
  <c r="E45" i="6"/>
  <c r="H44" i="6"/>
  <c r="H43" i="6"/>
  <c r="H42" i="6"/>
  <c r="D45" i="6"/>
  <c r="G40" i="6"/>
  <c r="F40" i="6"/>
  <c r="E40" i="6"/>
  <c r="H38" i="6"/>
  <c r="H37" i="6"/>
  <c r="H36" i="6"/>
  <c r="G35" i="6"/>
  <c r="F35" i="6"/>
  <c r="E35" i="6"/>
  <c r="H34" i="6"/>
  <c r="H33" i="6"/>
  <c r="H31" i="6"/>
  <c r="G30" i="6"/>
  <c r="F30" i="6"/>
  <c r="E30" i="6"/>
  <c r="H29" i="6"/>
  <c r="H28" i="6"/>
  <c r="H27" i="6"/>
  <c r="H26" i="6"/>
  <c r="G25" i="6"/>
  <c r="F25" i="6"/>
  <c r="E25" i="6"/>
  <c r="H24" i="6"/>
  <c r="H23" i="6"/>
  <c r="H22" i="6"/>
  <c r="G20" i="6"/>
  <c r="F20" i="6"/>
  <c r="E20" i="6"/>
  <c r="H19" i="6"/>
  <c r="H18" i="6"/>
  <c r="D20" i="6"/>
  <c r="G15" i="6"/>
  <c r="F15" i="6"/>
  <c r="E15" i="6"/>
  <c r="H13" i="6"/>
  <c r="H12" i="6"/>
  <c r="G10" i="6"/>
  <c r="F10" i="6"/>
  <c r="E10" i="6"/>
  <c r="H9" i="6"/>
  <c r="H8" i="6"/>
  <c r="H7" i="6"/>
  <c r="H83" i="6" l="1"/>
  <c r="H25" i="6"/>
  <c r="F85" i="6"/>
  <c r="G85" i="6"/>
  <c r="E85" i="6"/>
  <c r="H50" i="6"/>
  <c r="H71" i="6"/>
  <c r="D40" i="6"/>
  <c r="D60" i="6"/>
  <c r="D35" i="6"/>
  <c r="H41" i="6"/>
  <c r="H45" i="6" s="1"/>
  <c r="D55" i="6"/>
  <c r="H55" i="6"/>
  <c r="H30" i="6"/>
  <c r="D15" i="6"/>
  <c r="H69" i="6"/>
  <c r="H70" i="6" s="1"/>
  <c r="D10" i="6"/>
  <c r="H80" i="6"/>
  <c r="H16" i="6"/>
  <c r="D80" i="6"/>
  <c r="H17" i="6"/>
  <c r="D25" i="6"/>
  <c r="H61" i="6"/>
  <c r="H65" i="6" s="1"/>
  <c r="H32" i="6"/>
  <c r="H35" i="6" s="1"/>
  <c r="H6" i="6"/>
  <c r="D30" i="6"/>
  <c r="H39" i="6"/>
  <c r="H40" i="6" s="1"/>
  <c r="H14" i="6"/>
  <c r="H84" i="6" s="1"/>
  <c r="H82" i="6" l="1"/>
  <c r="H81" i="6"/>
  <c r="H75" i="6"/>
  <c r="H20" i="6"/>
  <c r="D85" i="6"/>
  <c r="H10" i="6"/>
  <c r="H15" i="6"/>
  <c r="H85" i="6" l="1"/>
  <c r="P23" i="5"/>
  <c r="P22" i="5"/>
  <c r="P21" i="5"/>
  <c r="P20" i="5"/>
  <c r="P19" i="5"/>
  <c r="P18" i="5"/>
  <c r="P17" i="5"/>
  <c r="O17" i="5"/>
  <c r="P16" i="5"/>
  <c r="P15" i="5"/>
  <c r="P14" i="5"/>
  <c r="P13" i="5"/>
  <c r="P12" i="5"/>
  <c r="P11" i="5"/>
  <c r="P10" i="5"/>
  <c r="Q10" i="5" s="1"/>
  <c r="O18" i="5" l="1"/>
  <c r="O15" i="5"/>
  <c r="Q15" i="5" s="1"/>
  <c r="O13" i="5"/>
  <c r="K25" i="5"/>
  <c r="L25" i="5"/>
  <c r="O22" i="5"/>
  <c r="M25" i="5"/>
  <c r="P25" i="5"/>
  <c r="O21" i="5"/>
  <c r="N25" i="5"/>
  <c r="O12" i="5"/>
  <c r="O16" i="5"/>
  <c r="Q16" i="5" s="1"/>
  <c r="O20" i="5"/>
  <c r="O19" i="5"/>
  <c r="O11" i="5"/>
  <c r="Q13" i="5"/>
  <c r="O14" i="5"/>
  <c r="Q17" i="5"/>
  <c r="J25" i="5"/>
  <c r="Q18" i="5"/>
  <c r="I25" i="5"/>
  <c r="Q21" i="5" l="1"/>
  <c r="Q12" i="5"/>
  <c r="Q14" i="5"/>
  <c r="Q22" i="5"/>
  <c r="O25" i="5"/>
  <c r="Q11" i="5"/>
  <c r="Q23" i="5"/>
  <c r="Q19" i="5"/>
  <c r="Q20" i="5"/>
  <c r="H25" i="5"/>
  <c r="Q25" i="5" l="1"/>
  <c r="G35" i="4"/>
  <c r="G34" i="4"/>
  <c r="G33" i="4"/>
  <c r="G21" i="4"/>
  <c r="G20" i="4"/>
  <c r="G17" i="4"/>
  <c r="G16" i="4"/>
  <c r="G11" i="4"/>
  <c r="G14" i="4" l="1"/>
  <c r="G9" i="4"/>
  <c r="G31" i="4"/>
  <c r="G28" i="4"/>
  <c r="G15" i="4"/>
  <c r="G10" i="4"/>
  <c r="G27" i="4"/>
  <c r="G8" i="4"/>
  <c r="G32" i="4"/>
  <c r="G29" i="4"/>
  <c r="G26" i="4"/>
  <c r="G30" i="4"/>
  <c r="G25" i="4"/>
  <c r="G12" i="4"/>
  <c r="G24" i="4"/>
  <c r="G18" i="4"/>
  <c r="G13" i="4"/>
  <c r="G19" i="4"/>
  <c r="G6" i="4"/>
  <c r="G7" i="4"/>
  <c r="G37" i="4" l="1"/>
  <c r="G36" i="4"/>
  <c r="H47" i="3"/>
  <c r="H43" i="3"/>
  <c r="H36" i="3"/>
  <c r="H32" i="3"/>
  <c r="H24" i="3"/>
  <c r="H15" i="3"/>
  <c r="H11" i="3"/>
  <c r="H19" i="3" l="1"/>
  <c r="H35" i="3"/>
  <c r="G21" i="3"/>
  <c r="H40" i="3"/>
  <c r="H20" i="3"/>
  <c r="H31" i="3"/>
  <c r="H52" i="3"/>
  <c r="H12" i="3"/>
  <c r="G37" i="3"/>
  <c r="G41" i="3"/>
  <c r="G53" i="3"/>
  <c r="H51" i="3"/>
  <c r="G25" i="3"/>
  <c r="H23" i="3"/>
  <c r="F37" i="3"/>
  <c r="H34" i="3"/>
  <c r="H37" i="3" s="1"/>
  <c r="H44" i="3"/>
  <c r="H46" i="3"/>
  <c r="F49" i="3"/>
  <c r="G17" i="3"/>
  <c r="G49" i="3"/>
  <c r="H26" i="3"/>
  <c r="F29" i="3"/>
  <c r="F25" i="3"/>
  <c r="H22" i="3"/>
  <c r="H14" i="3"/>
  <c r="F17" i="3"/>
  <c r="G29" i="3"/>
  <c r="F9" i="3"/>
  <c r="H6" i="3"/>
  <c r="H16" i="3"/>
  <c r="H27" i="3"/>
  <c r="H38" i="3"/>
  <c r="F41" i="3"/>
  <c r="H48" i="3"/>
  <c r="F55" i="3"/>
  <c r="F21" i="3"/>
  <c r="H18" i="3"/>
  <c r="H21" i="3" s="1"/>
  <c r="H28" i="3"/>
  <c r="H39" i="3"/>
  <c r="H50" i="3"/>
  <c r="F53" i="3"/>
  <c r="G9" i="3"/>
  <c r="F33" i="3"/>
  <c r="H30" i="3"/>
  <c r="G56" i="3"/>
  <c r="G33" i="3"/>
  <c r="H10" i="3"/>
  <c r="H13" i="3" s="1"/>
  <c r="F13" i="3"/>
  <c r="H42" i="3"/>
  <c r="F45" i="3"/>
  <c r="G13" i="3"/>
  <c r="G45" i="3"/>
  <c r="F56" i="3"/>
  <c r="E55" i="3"/>
  <c r="G55" i="3"/>
  <c r="H8" i="3"/>
  <c r="E56" i="3"/>
  <c r="E54" i="3"/>
  <c r="F54" i="3"/>
  <c r="G54" i="3"/>
  <c r="H7" i="3"/>
  <c r="H21" i="2"/>
  <c r="H18" i="2"/>
  <c r="H16" i="2"/>
  <c r="H33" i="3" l="1"/>
  <c r="H45" i="3"/>
  <c r="F57" i="3"/>
  <c r="H17" i="3"/>
  <c r="H25" i="3"/>
  <c r="H53" i="3"/>
  <c r="H29" i="3"/>
  <c r="H49" i="3"/>
  <c r="H41" i="3"/>
  <c r="H55" i="3"/>
  <c r="H54" i="3"/>
  <c r="G57" i="3"/>
  <c r="H9" i="3"/>
  <c r="H56" i="3"/>
  <c r="E57" i="3"/>
  <c r="H13" i="2"/>
  <c r="H23" i="2"/>
  <c r="H14" i="2"/>
  <c r="H15" i="2"/>
  <c r="H20" i="2"/>
  <c r="K20" i="2" s="1"/>
  <c r="H22" i="2"/>
  <c r="H11" i="2"/>
  <c r="H17" i="2"/>
  <c r="H19" i="2"/>
  <c r="H57" i="3" l="1"/>
  <c r="H26" i="2"/>
  <c r="K22" i="2" l="1"/>
  <c r="K24" i="2"/>
  <c r="K23" i="2" l="1"/>
  <c r="K21" i="2"/>
  <c r="K16" i="2" l="1"/>
  <c r="K18" i="2"/>
  <c r="K15" i="2"/>
  <c r="K13" i="2"/>
  <c r="K11" i="2"/>
  <c r="K19" i="2"/>
  <c r="K17" i="2"/>
  <c r="K14" i="2"/>
  <c r="K12" i="2"/>
  <c r="K25" i="2"/>
  <c r="J26" i="2" l="1"/>
  <c r="K26" i="2"/>
</calcChain>
</file>

<file path=xl/sharedStrings.xml><?xml version="1.0" encoding="utf-8"?>
<sst xmlns="http://schemas.openxmlformats.org/spreadsheetml/2006/main" count="372" uniqueCount="119">
  <si>
    <t>('000) FREIGHT WEIGHT TONNES</t>
  </si>
  <si>
    <r>
      <t>BIL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No</t>
    </r>
  </si>
  <si>
    <r>
      <t>PELABUHAN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Ports</t>
    </r>
  </si>
  <si>
    <r>
      <t xml:space="preserve">SUKU PERTAMA                 </t>
    </r>
    <r>
      <rPr>
        <i/>
        <sz val="9"/>
        <rFont val="Arial"/>
        <family val="2"/>
      </rPr>
      <t>First Quarter</t>
    </r>
  </si>
  <si>
    <r>
      <t xml:space="preserve">SUKU KEDUA            </t>
    </r>
    <r>
      <rPr>
        <i/>
        <sz val="9"/>
        <rFont val="Arial"/>
        <family val="2"/>
      </rPr>
      <t>Second Quarter</t>
    </r>
  </si>
  <si>
    <r>
      <t xml:space="preserve">SUKU KETIGA            </t>
    </r>
    <r>
      <rPr>
        <i/>
        <sz val="9"/>
        <rFont val="Arial"/>
        <family val="2"/>
      </rPr>
      <t>Third Quarter</t>
    </r>
  </si>
  <si>
    <r>
      <t xml:space="preserve">SUKU KEEMPAT            </t>
    </r>
    <r>
      <rPr>
        <i/>
        <sz val="9"/>
        <rFont val="Arial"/>
        <family val="2"/>
      </rPr>
      <t>Fourth Quarter</t>
    </r>
  </si>
  <si>
    <t>TELUK EWA</t>
  </si>
  <si>
    <r>
      <t>EKSPORT</t>
    </r>
    <r>
      <rPr>
        <sz val="9"/>
        <rFont val="Arial"/>
        <family val="2"/>
      </rPr>
      <t xml:space="preserve">               </t>
    </r>
    <r>
      <rPr>
        <i/>
        <sz val="9"/>
        <rFont val="Arial"/>
        <family val="2"/>
      </rPr>
      <t xml:space="preserve">  Export</t>
    </r>
  </si>
  <si>
    <r>
      <t>IMPORT</t>
    </r>
    <r>
      <rPr>
        <sz val="9"/>
        <rFont val="Arial"/>
        <family val="2"/>
      </rPr>
      <t xml:space="preserve">                   </t>
    </r>
    <r>
      <rPr>
        <i/>
        <sz val="9"/>
        <rFont val="Arial"/>
        <family val="2"/>
      </rPr>
      <t>Import</t>
    </r>
  </si>
  <si>
    <r>
      <rPr>
        <b/>
        <sz val="9"/>
        <rFont val="Arial"/>
        <family val="2"/>
      </rPr>
      <t>PINDAH KAPAL</t>
    </r>
    <r>
      <rPr>
        <sz val="9"/>
        <rFont val="Arial"/>
        <family val="2"/>
      </rPr>
      <t xml:space="preserve">   </t>
    </r>
    <r>
      <rPr>
        <i/>
        <sz val="9"/>
        <rFont val="Arial"/>
        <family val="2"/>
      </rPr>
      <t>Transshipment</t>
    </r>
  </si>
  <si>
    <r>
      <t xml:space="preserve">BUNKERING </t>
    </r>
    <r>
      <rPr>
        <i/>
        <sz val="9"/>
        <rFont val="Arial"/>
        <family val="2"/>
      </rPr>
      <t>Bunkering</t>
    </r>
  </si>
  <si>
    <r>
      <t>JUMLAH</t>
    </r>
    <r>
      <rPr>
        <sz val="9"/>
        <rFont val="Arial"/>
        <family val="2"/>
      </rPr>
      <t xml:space="preserve">                   </t>
    </r>
    <r>
      <rPr>
        <i/>
        <sz val="9"/>
        <rFont val="Arial"/>
        <family val="2"/>
      </rPr>
      <t>Total</t>
    </r>
  </si>
  <si>
    <t>PULAU PINANG</t>
  </si>
  <si>
    <r>
      <t>JUMLAH</t>
    </r>
    <r>
      <rPr>
        <sz val="9"/>
        <rFont val="Arial"/>
        <family val="2"/>
      </rPr>
      <t xml:space="preserve">                 </t>
    </r>
    <r>
      <rPr>
        <i/>
        <sz val="9"/>
        <rFont val="Arial"/>
        <family val="2"/>
      </rPr>
      <t xml:space="preserve">  Total</t>
    </r>
  </si>
  <si>
    <t>KELANG</t>
  </si>
  <si>
    <r>
      <t>JUMLAH</t>
    </r>
    <r>
      <rPr>
        <sz val="9"/>
        <rFont val="Arial"/>
        <family val="2"/>
      </rPr>
      <t xml:space="preserve">                  </t>
    </r>
    <r>
      <rPr>
        <i/>
        <sz val="9"/>
        <rFont val="Arial"/>
        <family val="2"/>
      </rPr>
      <t xml:space="preserve"> Total</t>
    </r>
  </si>
  <si>
    <t>TANJUNG BERUAS</t>
  </si>
  <si>
    <t>PORT DICKSON</t>
  </si>
  <si>
    <t>JOHOR</t>
  </si>
  <si>
    <t>TANJUNG PELEPAS</t>
  </si>
  <si>
    <t>KUANTAN</t>
  </si>
  <si>
    <r>
      <t xml:space="preserve">BUNKERING </t>
    </r>
    <r>
      <rPr>
        <i/>
        <sz val="9"/>
        <rFont val="Arial"/>
        <family val="2"/>
      </rPr>
      <t>bunkering</t>
    </r>
  </si>
  <si>
    <t>KEMAMAN</t>
  </si>
  <si>
    <t>KUCHING</t>
  </si>
  <si>
    <t>RAJANG</t>
  </si>
  <si>
    <t>BINTULU</t>
  </si>
  <si>
    <t>MIRI</t>
  </si>
  <si>
    <r>
      <t xml:space="preserve">PINDAH KAPAL   </t>
    </r>
    <r>
      <rPr>
        <sz val="9"/>
        <rFont val="Arial"/>
        <family val="2"/>
      </rPr>
      <t>Transshipment</t>
    </r>
  </si>
  <si>
    <r>
      <t xml:space="preserve">JUMLAH BESAR     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Grand Total</t>
    </r>
  </si>
  <si>
    <t>SUMBER: SEMUA PELABUHAN DAN JABATAN LAUT</t>
  </si>
  <si>
    <t>Source: All Ports and Marine Department</t>
  </si>
  <si>
    <r>
      <t>PELABUHAN</t>
    </r>
    <r>
      <rPr>
        <sz val="9"/>
        <rFont val="Arial"/>
        <family val="2"/>
      </rPr>
      <t xml:space="preserve">                      </t>
    </r>
    <r>
      <rPr>
        <i/>
        <sz val="9"/>
        <rFont val="Arial"/>
        <family val="2"/>
      </rPr>
      <t>Ports</t>
    </r>
  </si>
  <si>
    <r>
      <t xml:space="preserve">PUKAL KERING                                                      </t>
    </r>
    <r>
      <rPr>
        <sz val="9"/>
        <rFont val="Arial"/>
        <family val="2"/>
      </rPr>
      <t xml:space="preserve">   </t>
    </r>
    <r>
      <rPr>
        <i/>
        <sz val="9"/>
        <rFont val="Arial"/>
        <family val="2"/>
      </rPr>
      <t>Dry Bulk</t>
    </r>
  </si>
  <si>
    <r>
      <t xml:space="preserve">PUKAL CECAIR                                                    </t>
    </r>
    <r>
      <rPr>
        <sz val="9"/>
        <rFont val="Arial"/>
        <family val="2"/>
      </rPr>
      <t xml:space="preserve">   </t>
    </r>
    <r>
      <rPr>
        <i/>
        <sz val="9"/>
        <rFont val="Arial"/>
        <family val="2"/>
      </rPr>
      <t>Liquid Bulk</t>
    </r>
  </si>
  <si>
    <r>
      <t xml:space="preserve">KARGO AM                                                       </t>
    </r>
    <r>
      <rPr>
        <sz val="9"/>
        <rFont val="Arial"/>
        <family val="2"/>
      </rPr>
      <t xml:space="preserve">   </t>
    </r>
    <r>
      <rPr>
        <i/>
        <sz val="9"/>
        <rFont val="Arial"/>
        <family val="2"/>
      </rPr>
      <t>General Cargo</t>
    </r>
  </si>
  <si>
    <r>
      <t xml:space="preserve">JUMLAH           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Total</t>
    </r>
  </si>
  <si>
    <r>
      <t xml:space="preserve">KARGO DI DALAM KONTENA </t>
    </r>
    <r>
      <rPr>
        <i/>
        <sz val="9"/>
        <rFont val="Arial"/>
        <family val="2"/>
      </rPr>
      <t>Containerised Cargo</t>
    </r>
  </si>
  <si>
    <r>
      <t xml:space="preserve">LAIN-LAIN </t>
    </r>
    <r>
      <rPr>
        <i/>
        <sz val="9"/>
        <rFont val="Arial"/>
        <family val="2"/>
      </rPr>
      <t>Others</t>
    </r>
  </si>
  <si>
    <r>
      <t>JUMLAH BESAR</t>
    </r>
    <r>
      <rPr>
        <sz val="9"/>
        <rFont val="Arial"/>
        <family val="2"/>
      </rPr>
      <t xml:space="preserve">        </t>
    </r>
    <r>
      <rPr>
        <i/>
        <sz val="9"/>
        <rFont val="Arial"/>
        <family val="2"/>
      </rPr>
      <t>Grand Total</t>
    </r>
  </si>
  <si>
    <r>
      <t xml:space="preserve">PERDAGANGAN LUAR NEGARA  </t>
    </r>
    <r>
      <rPr>
        <sz val="9"/>
        <rFont val="Arial"/>
        <family val="2"/>
      </rPr>
      <t xml:space="preserve">                             </t>
    </r>
    <r>
      <rPr>
        <i/>
        <sz val="9"/>
        <rFont val="Arial"/>
        <family val="2"/>
      </rPr>
      <t>Foreign Trade</t>
    </r>
  </si>
  <si>
    <r>
      <t>PERDAGANGAN DALAM NEGARA</t>
    </r>
    <r>
      <rPr>
        <sz val="9"/>
        <rFont val="Arial"/>
        <family val="2"/>
      </rPr>
      <t xml:space="preserve">          </t>
    </r>
    <r>
      <rPr>
        <i/>
        <sz val="9"/>
        <rFont val="Arial"/>
        <family val="2"/>
      </rPr>
      <t xml:space="preserve"> Local Trade</t>
    </r>
  </si>
  <si>
    <r>
      <t xml:space="preserve">PERDAGANGAN LUAR NEGARA  </t>
    </r>
    <r>
      <rPr>
        <sz val="9"/>
        <rFont val="Arial"/>
        <family val="2"/>
      </rPr>
      <t xml:space="preserve">                            </t>
    </r>
    <r>
      <rPr>
        <i/>
        <sz val="9"/>
        <rFont val="Arial"/>
        <family val="2"/>
      </rPr>
      <t>Foreign Trade</t>
    </r>
  </si>
  <si>
    <r>
      <t>PERDAGANGAN DALAM NEGARA</t>
    </r>
    <r>
      <rPr>
        <sz val="9"/>
        <rFont val="Arial"/>
        <family val="2"/>
      </rPr>
      <t xml:space="preserve">                              </t>
    </r>
    <r>
      <rPr>
        <i/>
        <sz val="9"/>
        <rFont val="Arial"/>
        <family val="2"/>
      </rPr>
      <t>Local Trade</t>
    </r>
  </si>
  <si>
    <r>
      <t xml:space="preserve">PERDAGANGAN LUAR NEGARA  </t>
    </r>
    <r>
      <rPr>
        <sz val="9"/>
        <rFont val="Arial"/>
        <family val="2"/>
      </rPr>
      <t xml:space="preserve">                               </t>
    </r>
    <r>
      <rPr>
        <i/>
        <sz val="9"/>
        <rFont val="Arial"/>
        <family val="2"/>
      </rPr>
      <t>Foreign Trade</t>
    </r>
  </si>
  <si>
    <r>
      <t xml:space="preserve">JUMLAH  </t>
    </r>
    <r>
      <rPr>
        <sz val="9"/>
        <rFont val="Arial"/>
        <family val="2"/>
      </rPr>
      <t xml:space="preserve">                                  </t>
    </r>
    <r>
      <rPr>
        <i/>
        <sz val="9"/>
        <rFont val="Arial"/>
        <family val="2"/>
      </rPr>
      <t>Total</t>
    </r>
  </si>
  <si>
    <r>
      <t>PELABUHAN</t>
    </r>
    <r>
      <rPr>
        <sz val="9"/>
        <rFont val="Arial"/>
        <family val="2"/>
      </rPr>
      <t xml:space="preserve">                              </t>
    </r>
    <r>
      <rPr>
        <i/>
        <sz val="9"/>
        <rFont val="Arial"/>
        <family val="2"/>
      </rPr>
      <t>Ports</t>
    </r>
  </si>
  <si>
    <r>
      <t xml:space="preserve">SUKU PERTAMA             </t>
    </r>
    <r>
      <rPr>
        <i/>
        <sz val="9"/>
        <rFont val="Arial"/>
        <family val="2"/>
      </rPr>
      <t>First Quarter</t>
    </r>
  </si>
  <si>
    <r>
      <t xml:space="preserve">SUKU KEDUA             </t>
    </r>
    <r>
      <rPr>
        <i/>
        <sz val="9"/>
        <rFont val="Arial"/>
        <family val="2"/>
      </rPr>
      <t>Second Quarter</t>
    </r>
  </si>
  <si>
    <r>
      <t xml:space="preserve">SUKU KETIGA             </t>
    </r>
    <r>
      <rPr>
        <i/>
        <sz val="9"/>
        <rFont val="Arial"/>
        <family val="2"/>
      </rPr>
      <t>Third Quarter</t>
    </r>
  </si>
  <si>
    <r>
      <t xml:space="preserve">SUKU KEEMPAT             </t>
    </r>
    <r>
      <rPr>
        <i/>
        <sz val="9"/>
        <rFont val="Arial"/>
        <family val="2"/>
      </rPr>
      <t>Fourth Quarter</t>
    </r>
  </si>
  <si>
    <r>
      <t xml:space="preserve">BIL 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/ No 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             </t>
    </r>
    <r>
      <rPr>
        <b/>
        <sz val="9"/>
        <rFont val="Arial"/>
        <family val="2"/>
      </rPr>
      <t xml:space="preserve">  GRT ( ' 000 )</t>
    </r>
  </si>
  <si>
    <r>
      <t xml:space="preserve">BIL </t>
    </r>
    <r>
      <rPr>
        <i/>
        <sz val="9"/>
        <rFont val="Arial"/>
        <family val="2"/>
      </rPr>
      <t xml:space="preserve"> / No     </t>
    </r>
    <r>
      <rPr>
        <b/>
        <sz val="9"/>
        <rFont val="Arial"/>
        <family val="2"/>
      </rPr>
      <t xml:space="preserve">               GRT ( ' 000 )</t>
    </r>
  </si>
  <si>
    <r>
      <t xml:space="preserve">BIL  </t>
    </r>
    <r>
      <rPr>
        <i/>
        <sz val="9"/>
        <rFont val="Arial"/>
        <family val="2"/>
      </rPr>
      <t xml:space="preserve">/ No   </t>
    </r>
    <r>
      <rPr>
        <b/>
        <sz val="9"/>
        <rFont val="Arial"/>
        <family val="2"/>
      </rPr>
      <t xml:space="preserve">                 GRT ( ' 000 )</t>
    </r>
  </si>
  <si>
    <r>
      <t xml:space="preserve">BIL </t>
    </r>
    <r>
      <rPr>
        <b/>
        <i/>
        <sz val="9"/>
        <rFont val="Arial"/>
        <family val="2"/>
      </rPr>
      <t xml:space="preserve"> / No  </t>
    </r>
    <r>
      <rPr>
        <b/>
        <sz val="9"/>
        <rFont val="Arial"/>
        <family val="2"/>
      </rPr>
      <t xml:space="preserve">                  GRT ( ' 000 )</t>
    </r>
  </si>
  <si>
    <r>
      <t xml:space="preserve">BIL </t>
    </r>
    <r>
      <rPr>
        <i/>
        <sz val="9"/>
        <rFont val="Arial"/>
        <family val="2"/>
      </rPr>
      <t xml:space="preserve"> / No    </t>
    </r>
    <r>
      <rPr>
        <b/>
        <sz val="9"/>
        <rFont val="Arial"/>
        <family val="2"/>
      </rPr>
      <t xml:space="preserve">                GRT ( ' 000 )</t>
    </r>
  </si>
  <si>
    <r>
      <t xml:space="preserve">BIL  </t>
    </r>
    <r>
      <rPr>
        <i/>
        <sz val="9"/>
        <rFont val="Arial"/>
        <family val="2"/>
      </rPr>
      <t xml:space="preserve">/ No </t>
    </r>
    <r>
      <rPr>
        <b/>
        <sz val="9"/>
        <rFont val="Arial"/>
        <family val="2"/>
      </rPr>
      <t xml:space="preserve">                   GRT ( ' 000 )</t>
    </r>
  </si>
  <si>
    <r>
      <t xml:space="preserve">BIL  </t>
    </r>
    <r>
      <rPr>
        <i/>
        <sz val="9"/>
        <rFont val="Arial"/>
        <family val="2"/>
      </rPr>
      <t xml:space="preserve">/ No    </t>
    </r>
    <r>
      <rPr>
        <b/>
        <sz val="9"/>
        <rFont val="Arial"/>
        <family val="2"/>
      </rPr>
      <t xml:space="preserve">                GRT ( ' 000 )</t>
    </r>
  </si>
  <si>
    <r>
      <t xml:space="preserve">JUMLAH  </t>
    </r>
    <r>
      <rPr>
        <sz val="9"/>
        <rFont val="Arial"/>
        <family val="2"/>
      </rPr>
      <t xml:space="preserve">                                      </t>
    </r>
    <r>
      <rPr>
        <i/>
        <sz val="9"/>
        <rFont val="Arial"/>
        <family val="2"/>
      </rPr>
      <t xml:space="preserve"> Total</t>
    </r>
  </si>
  <si>
    <t>GRT: Gross Register Tonnage</t>
  </si>
  <si>
    <r>
      <t>ANTARABANGSA</t>
    </r>
    <r>
      <rPr>
        <sz val="9"/>
        <rFont val="Arial"/>
        <family val="2"/>
      </rPr>
      <t xml:space="preserve">                                                                                                                </t>
    </r>
    <r>
      <rPr>
        <i/>
        <sz val="9"/>
        <rFont val="Arial"/>
        <family val="2"/>
      </rPr>
      <t xml:space="preserve"> International</t>
    </r>
  </si>
  <si>
    <r>
      <rPr>
        <b/>
        <sz val="9"/>
        <rFont val="Arial"/>
        <family val="2"/>
      </rPr>
      <t xml:space="preserve">DOMESTIK                </t>
    </r>
    <r>
      <rPr>
        <sz val="9"/>
        <rFont val="Arial"/>
        <family val="2"/>
      </rPr>
      <t xml:space="preserve">                                                                                                        </t>
    </r>
    <r>
      <rPr>
        <i/>
        <sz val="9"/>
        <rFont val="Arial"/>
        <family val="2"/>
      </rPr>
      <t>Domestic</t>
    </r>
  </si>
  <si>
    <r>
      <t>LAIN-LAIN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Others</t>
    </r>
  </si>
  <si>
    <r>
      <t>JUMLAH BESAR</t>
    </r>
    <r>
      <rPr>
        <sz val="9"/>
        <rFont val="Arial"/>
        <family val="2"/>
      </rPr>
      <t xml:space="preserve">  </t>
    </r>
    <r>
      <rPr>
        <i/>
        <sz val="9"/>
        <rFont val="Arial"/>
        <family val="2"/>
      </rPr>
      <t xml:space="preserve">Grand Total </t>
    </r>
  </si>
  <si>
    <r>
      <t>KONTENA</t>
    </r>
    <r>
      <rPr>
        <sz val="9"/>
        <rFont val="Arial"/>
        <family val="2"/>
      </rPr>
      <t xml:space="preserve">                              </t>
    </r>
    <r>
      <rPr>
        <i/>
        <sz val="9"/>
        <rFont val="Arial"/>
        <family val="2"/>
      </rPr>
      <t>Container</t>
    </r>
  </si>
  <si>
    <r>
      <t>KARGO AM</t>
    </r>
    <r>
      <rPr>
        <sz val="9"/>
        <rFont val="Arial"/>
        <family val="2"/>
      </rPr>
      <t xml:space="preserve">                 </t>
    </r>
    <r>
      <rPr>
        <i/>
        <sz val="9"/>
        <rFont val="Arial"/>
        <family val="2"/>
      </rPr>
      <t>General Cargo</t>
    </r>
  </si>
  <si>
    <r>
      <t>TANKER CECAIR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Liquid Tankers</t>
    </r>
  </si>
  <si>
    <r>
      <t xml:space="preserve">PUKAL KERING </t>
    </r>
    <r>
      <rPr>
        <sz val="9"/>
        <rFont val="Arial"/>
        <family val="2"/>
      </rPr>
      <t xml:space="preserve">        </t>
    </r>
    <r>
      <rPr>
        <i/>
        <sz val="9"/>
        <rFont val="Arial"/>
        <family val="2"/>
      </rPr>
      <t>Dry Bulk</t>
    </r>
  </si>
  <si>
    <r>
      <t xml:space="preserve">LAIN-LAIN </t>
    </r>
    <r>
      <rPr>
        <sz val="9"/>
        <rFont val="Arial"/>
        <family val="2"/>
      </rPr>
      <t xml:space="preserve">   </t>
    </r>
    <r>
      <rPr>
        <i/>
        <sz val="9"/>
        <rFont val="Arial"/>
        <family val="2"/>
      </rPr>
      <t>Others</t>
    </r>
  </si>
  <si>
    <r>
      <t>JUMLAH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Total</t>
    </r>
  </si>
  <si>
    <r>
      <t>INDUK</t>
    </r>
    <r>
      <rPr>
        <sz val="9"/>
        <rFont val="Arial"/>
        <family val="2"/>
      </rPr>
      <t xml:space="preserve">               </t>
    </r>
    <r>
      <rPr>
        <i/>
        <sz val="9"/>
        <rFont val="Arial"/>
        <family val="2"/>
      </rPr>
      <t>Mother Vessel</t>
    </r>
  </si>
  <si>
    <r>
      <t>FEEDER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Feeder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Vessel</t>
    </r>
  </si>
  <si>
    <r>
      <t>INDUK</t>
    </r>
    <r>
      <rPr>
        <sz val="9"/>
        <rFont val="Arial"/>
        <family val="2"/>
      </rPr>
      <t xml:space="preserve">               </t>
    </r>
    <r>
      <rPr>
        <i/>
        <sz val="9"/>
        <rFont val="Arial"/>
        <family val="2"/>
      </rPr>
      <t xml:space="preserve"> Mother Vessel</t>
    </r>
  </si>
  <si>
    <r>
      <t>FEEDER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Feeder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>Vessel</t>
    </r>
  </si>
  <si>
    <r>
      <t xml:space="preserve">JUMLAH  </t>
    </r>
    <r>
      <rPr>
        <sz val="9"/>
        <rFont val="Arial"/>
        <family val="2"/>
      </rPr>
      <t xml:space="preserve">                    </t>
    </r>
    <r>
      <rPr>
        <i/>
        <sz val="9"/>
        <rFont val="Arial"/>
        <family val="2"/>
      </rPr>
      <t>Total</t>
    </r>
  </si>
  <si>
    <t>TEUs</t>
  </si>
  <si>
    <t>LABUAN</t>
  </si>
  <si>
    <r>
      <t>BARANGAN UTAMA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 xml:space="preserve"> Top Commodities</t>
    </r>
  </si>
  <si>
    <t>TANJUNG BRUAS</t>
  </si>
  <si>
    <t>SABAH</t>
  </si>
  <si>
    <r>
      <t xml:space="preserve">JUMLAH
</t>
    </r>
    <r>
      <rPr>
        <i/>
        <sz val="11"/>
        <color theme="1"/>
        <rFont val="Calibri"/>
        <family val="2"/>
        <scheme val="minor"/>
      </rPr>
      <t>Total</t>
    </r>
  </si>
  <si>
    <r>
      <rPr>
        <b/>
        <sz val="9"/>
        <color theme="1"/>
        <rFont val="Arial"/>
        <family val="2"/>
      </rPr>
      <t xml:space="preserve">GAS ASLI CECAIR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Liquefied Natural Gas</t>
    </r>
  </si>
  <si>
    <r>
      <rPr>
        <b/>
        <sz val="9"/>
        <color theme="1"/>
        <rFont val="Arial"/>
        <family val="2"/>
      </rPr>
      <t>MINYAK KELAPA SAWIT</t>
    </r>
    <r>
      <rPr>
        <i/>
        <sz val="9"/>
        <color theme="1"/>
        <rFont val="Arial"/>
        <family val="2"/>
      </rPr>
      <t xml:space="preserve">
Palm Oil</t>
    </r>
  </si>
  <si>
    <r>
      <rPr>
        <b/>
        <sz val="9"/>
        <color theme="1"/>
        <rFont val="Arial"/>
        <family val="2"/>
      </rPr>
      <t xml:space="preserve">KONDENSAT
</t>
    </r>
    <r>
      <rPr>
        <i/>
        <sz val="9"/>
        <color theme="1"/>
        <rFont val="Arial"/>
        <family val="2"/>
      </rPr>
      <t>Condensate</t>
    </r>
  </si>
  <si>
    <r>
      <rPr>
        <b/>
        <sz val="9"/>
        <color theme="1"/>
        <rFont val="Arial"/>
        <family val="2"/>
      </rPr>
      <t>BAHAN KIMIA/ BAJA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Chemical/ Fertilizer</t>
    </r>
  </si>
  <si>
    <r>
      <rPr>
        <b/>
        <sz val="9"/>
        <color theme="1"/>
        <rFont val="Arial"/>
        <family val="2"/>
      </rPr>
      <t>BIJIH &amp; GALIAN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Ore &amp; Mineral</t>
    </r>
  </si>
  <si>
    <r>
      <rPr>
        <b/>
        <sz val="9"/>
        <color theme="1"/>
        <rFont val="Arial"/>
        <family val="2"/>
      </rPr>
      <t xml:space="preserve">PETROLEUM &amp; MINYAK PEMBAKAR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Petroleum &amp; Fuel Oil</t>
    </r>
  </si>
  <si>
    <r>
      <rPr>
        <b/>
        <sz val="9"/>
        <color theme="1"/>
        <rFont val="Arial"/>
        <family val="2"/>
      </rPr>
      <t>BESI/BESI WAJA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Iron/ Steel</t>
    </r>
  </si>
  <si>
    <r>
      <rPr>
        <b/>
        <sz val="9"/>
        <color theme="1"/>
        <rFont val="Arial"/>
        <family val="2"/>
      </rPr>
      <t>KAYU DAN HASIL KELUARAN KAYU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Timber &amp; Timber-based Products</t>
    </r>
  </si>
  <si>
    <r>
      <rPr>
        <b/>
        <sz val="9"/>
        <color theme="1"/>
        <rFont val="Arial"/>
        <family val="2"/>
      </rPr>
      <t xml:space="preserve">SIMEN/ KLINKER    </t>
    </r>
    <r>
      <rPr>
        <sz val="9"/>
        <color theme="1"/>
        <rFont val="Arial"/>
        <family val="2"/>
      </rPr>
      <t xml:space="preserve">         
</t>
    </r>
    <r>
      <rPr>
        <i/>
        <sz val="9"/>
        <color theme="1"/>
        <rFont val="Arial"/>
        <family val="2"/>
      </rPr>
      <t>Cement/ Clinker</t>
    </r>
  </si>
  <si>
    <r>
      <rPr>
        <b/>
        <sz val="9"/>
        <color theme="1"/>
        <rFont val="Arial"/>
        <family val="2"/>
      </rPr>
      <t>GETAH &amp; SUSU GETAH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Rubber &amp; Latex</t>
    </r>
  </si>
  <si>
    <r>
      <rPr>
        <b/>
        <sz val="9"/>
        <color theme="1"/>
        <rFont val="Arial"/>
        <family val="2"/>
      </rPr>
      <t>LAIN-LAIN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Others</t>
    </r>
  </si>
  <si>
    <r>
      <rPr>
        <b/>
        <sz val="9"/>
        <rFont val="Arial"/>
        <family val="2"/>
      </rPr>
      <t>JUMLAH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Total</t>
    </r>
  </si>
  <si>
    <r>
      <rPr>
        <b/>
        <sz val="9"/>
        <color theme="1"/>
        <rFont val="Arial"/>
        <family val="2"/>
      </rPr>
      <t>MINYAK KELAPA SAWIT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Palm Oil</t>
    </r>
  </si>
  <si>
    <r>
      <rPr>
        <b/>
        <sz val="9"/>
        <color theme="1"/>
        <rFont val="Arial"/>
        <family val="2"/>
      </rPr>
      <t xml:space="preserve">BIJIRIN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Grains/ Cereals</t>
    </r>
  </si>
  <si>
    <r>
      <rPr>
        <b/>
        <sz val="9"/>
        <color theme="1"/>
        <rFont val="Arial"/>
        <family val="2"/>
      </rPr>
      <t>JENTERA, KOMPONEN &amp; ALAT GANTI</t>
    </r>
    <r>
      <rPr>
        <i/>
        <sz val="9"/>
        <color theme="1"/>
        <rFont val="Arial"/>
        <family val="2"/>
      </rPr>
      <t xml:space="preserve"> 
Machinery, Component&amp; Parts</t>
    </r>
  </si>
  <si>
    <r>
      <rPr>
        <b/>
        <sz val="9"/>
        <color theme="1"/>
        <rFont val="Arial"/>
        <family val="2"/>
      </rPr>
      <t xml:space="preserve">GULA 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Sugar</t>
    </r>
  </si>
  <si>
    <r>
      <rPr>
        <b/>
        <sz val="9"/>
        <color theme="1"/>
        <rFont val="Arial"/>
        <family val="2"/>
      </rPr>
      <t>ISIRUNG KELAPA SAWIT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Palm Kernel</t>
    </r>
  </si>
  <si>
    <t xml:space="preserve">BINTULU </t>
  </si>
  <si>
    <t>KLANG</t>
  </si>
  <si>
    <t>Chemical/ Fertilizer</t>
  </si>
  <si>
    <r>
      <t xml:space="preserve">GAS PETROLEUM CECAIR 
</t>
    </r>
    <r>
      <rPr>
        <i/>
        <sz val="9"/>
        <color theme="1"/>
        <rFont val="Arial"/>
        <family val="2"/>
      </rPr>
      <t>Liquefied Petroleum Gas</t>
    </r>
  </si>
  <si>
    <t xml:space="preserve">RAJANG </t>
  </si>
  <si>
    <t>JADUAL 3.1: JUMLAH KARGO YANG DIKENDALIKAN MENGIKUT PELABUHAN, MALAYSIA, 2026</t>
  </si>
  <si>
    <t>Table 3.1: Total Cargo Throughput by Ports, Malaysia, 2026</t>
  </si>
  <si>
    <t>JADUAL 3.2: JUMLAH KARGO YANG DIKENDALIKAN MENGIKUT PELABUHAN DAN JENIS, MALAYSIA, SUKU PERTAMA, 2026</t>
  </si>
  <si>
    <t>Table 3.2: Total Cargo Throughput by Ports and Type, Malaysia, first Quarter, 2026</t>
  </si>
  <si>
    <t>Table 3.5: Total Container Throughput by Ports, Malaysia, 2026</t>
  </si>
  <si>
    <t>JADUAL 3.5: JUMLAH KONTENA YANG DIKENDALIKAN MENGIKUT PELABUHAN, MALAYSIA, 2026</t>
  </si>
  <si>
    <t>JADUAL 3.6: JUMLAH KAPAL YANG BERLABUH MENGIKUT PELABUHAN, MALAYSIA, 2026</t>
  </si>
  <si>
    <t>Table 3.6: Total Number of Ships Calling by Ports, Malaysia, 2026</t>
  </si>
  <si>
    <t>JADUAL 3.7: JENIS-JENIS KAPAL YANG BERLABUH MENGIKUT PELABUHAN, MALAYSIA, SUKU PERTAMA, 2026</t>
  </si>
  <si>
    <t>Table 3.7: Type of Ships Calling by Ports, Malaysia, First Quarter, 2026</t>
  </si>
  <si>
    <t>JADUAL 3.3: BARANGAN UTAMA YANG DIISI MENGIKUT PELABUHAN , MALAYSIA, SUKU PERTAMA, 2026</t>
  </si>
  <si>
    <t>Table 3.3: Top Commodities Loaded by Ports, Malaysia,First Quarter, 2026</t>
  </si>
  <si>
    <r>
      <rPr>
        <b/>
        <sz val="9"/>
        <color theme="1"/>
        <rFont val="Arial"/>
        <family val="2"/>
      </rPr>
      <t>MINYAK MENTAH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Crude Oil</t>
    </r>
  </si>
  <si>
    <t>JADUAL 3.4: BARANGAN UTAMA YANG DIPUNGGAH MENGIKUT PELABUHAN DAN JENIS, MALAYSIA, SUKU PERTAMA, 2026</t>
  </si>
  <si>
    <t>Table 3.4 : Top Commodities Unloaded by Ports and Types, Malaysia, First Quarter, 2026</t>
  </si>
  <si>
    <r>
      <rPr>
        <b/>
        <sz val="9"/>
        <color theme="1"/>
        <rFont val="Arial"/>
        <family val="2"/>
      </rPr>
      <t>ARANG BATU</t>
    </r>
    <r>
      <rPr>
        <sz val="9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Coal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</si>
</sst>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>
      <alignment horizontal="center" vertical="center" wrapText="1"/>
    </xf>
    <xf numFmtId="0" fontId="7" fillId="0" borderId="0">
      <alignment horizontal="center" vertical="center" wrapText="1"/>
    </xf>
    <xf numFmtId="0" fontId="7" fillId="0" borderId="0"/>
    <xf numFmtId="0" fontId="6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7">
    <xf numFmtId="0" fontId="0" fillId="0" borderId="0" xfId="0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center" wrapText="1"/>
    </xf>
    <xf numFmtId="164" fontId="10" fillId="3" borderId="0" xfId="0" applyNumberFormat="1" applyFont="1" applyFill="1" applyBorder="1" applyAlignment="1">
      <alignment vertical="center"/>
    </xf>
    <xf numFmtId="0" fontId="10" fillId="3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Fill="1">
      <alignment horizontal="center" vertical="center" wrapText="1"/>
    </xf>
    <xf numFmtId="0" fontId="8" fillId="0" borderId="0" xfId="2" applyFont="1"/>
    <xf numFmtId="0" fontId="10" fillId="0" borderId="0" xfId="2" applyFont="1"/>
    <xf numFmtId="0" fontId="9" fillId="0" borderId="0" xfId="2" applyFont="1"/>
    <xf numFmtId="0" fontId="6" fillId="0" borderId="0" xfId="3"/>
    <xf numFmtId="0" fontId="8" fillId="0" borderId="0" xfId="3" applyFont="1"/>
    <xf numFmtId="0" fontId="12" fillId="0" borderId="0" xfId="3" applyFont="1"/>
    <xf numFmtId="0" fontId="10" fillId="0" borderId="0" xfId="3" applyFont="1"/>
    <xf numFmtId="0" fontId="9" fillId="0" borderId="0" xfId="3" applyFont="1" applyAlignment="1">
      <alignment horizontal="right"/>
    </xf>
    <xf numFmtId="0" fontId="8" fillId="3" borderId="0" xfId="2" applyFont="1" applyFill="1" applyBorder="1" applyAlignment="1">
      <alignment horizontal="left" vertical="center" wrapText="1" indent="1"/>
    </xf>
    <xf numFmtId="164" fontId="10" fillId="3" borderId="0" xfId="2" applyNumberFormat="1" applyFont="1" applyFill="1" applyBorder="1"/>
    <xf numFmtId="3" fontId="8" fillId="3" borderId="0" xfId="2" applyNumberFormat="1" applyFont="1" applyFill="1" applyBorder="1"/>
    <xf numFmtId="4" fontId="6" fillId="0" borderId="0" xfId="3" applyNumberFormat="1"/>
    <xf numFmtId="0" fontId="8" fillId="2" borderId="1" xfId="2" applyFont="1" applyFill="1" applyBorder="1" applyAlignment="1">
      <alignment horizontal="left" vertical="center" wrapText="1" indent="1"/>
    </xf>
    <xf numFmtId="164" fontId="8" fillId="2" borderId="1" xfId="2" applyNumberFormat="1" applyFont="1" applyFill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9" fillId="0" borderId="0" xfId="2" applyFont="1" applyAlignment="1">
      <alignment horizontal="right"/>
    </xf>
    <xf numFmtId="0" fontId="9" fillId="0" borderId="0" xfId="2" applyFont="1" applyAlignment="1">
      <alignment horizontal="right" vertical="center"/>
    </xf>
    <xf numFmtId="0" fontId="6" fillId="0" borderId="0" xfId="3" applyFill="1"/>
    <xf numFmtId="164" fontId="10" fillId="0" borderId="0" xfId="2" applyNumberFormat="1" applyFont="1" applyFill="1" applyBorder="1"/>
    <xf numFmtId="164" fontId="8" fillId="0" borderId="0" xfId="2" applyNumberFormat="1" applyFont="1" applyFill="1" applyBorder="1"/>
    <xf numFmtId="164" fontId="8" fillId="3" borderId="0" xfId="2" applyNumberFormat="1" applyFont="1" applyFill="1" applyBorder="1"/>
    <xf numFmtId="164" fontId="8" fillId="4" borderId="1" xfId="2" applyNumberFormat="1" applyFont="1" applyFill="1" applyBorder="1"/>
    <xf numFmtId="0" fontId="8" fillId="0" borderId="0" xfId="2" applyFont="1" applyAlignment="1">
      <alignment horizontal="right"/>
    </xf>
    <xf numFmtId="0" fontId="10" fillId="0" borderId="0" xfId="2" applyFont="1" applyAlignment="1">
      <alignment horizontal="right"/>
    </xf>
    <xf numFmtId="0" fontId="7" fillId="0" borderId="0" xfId="2"/>
    <xf numFmtId="0" fontId="15" fillId="0" borderId="0" xfId="2" applyFont="1"/>
    <xf numFmtId="164" fontId="10" fillId="3" borderId="0" xfId="2" applyNumberFormat="1" applyFont="1" applyFill="1" applyBorder="1" applyAlignment="1">
      <alignment vertical="center"/>
    </xf>
    <xf numFmtId="164" fontId="8" fillId="3" borderId="0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right" vertical="center"/>
    </xf>
    <xf numFmtId="164" fontId="7" fillId="0" borderId="0" xfId="2" applyNumberFormat="1"/>
    <xf numFmtId="0" fontId="11" fillId="0" borderId="0" xfId="2" applyFont="1"/>
    <xf numFmtId="0" fontId="7" fillId="0" borderId="0" xfId="2" applyFill="1"/>
    <xf numFmtId="0" fontId="7" fillId="0" borderId="0" xfId="4"/>
    <xf numFmtId="0" fontId="9" fillId="0" borderId="0" xfId="4" applyFont="1" applyAlignment="1">
      <alignment horizontal="right"/>
    </xf>
    <xf numFmtId="0" fontId="8" fillId="4" borderId="1" xfId="4" applyFont="1" applyFill="1" applyBorder="1" applyAlignment="1">
      <alignment vertical="center" wrapText="1"/>
    </xf>
    <xf numFmtId="0" fontId="8" fillId="4" borderId="1" xfId="4" applyFont="1" applyFill="1" applyBorder="1" applyAlignment="1">
      <alignment horizontal="center" vertical="center" wrapText="1"/>
    </xf>
    <xf numFmtId="164" fontId="10" fillId="6" borderId="0" xfId="4" applyNumberFormat="1" applyFont="1" applyFill="1" applyBorder="1" applyAlignment="1">
      <alignment horizontal="right" vertical="center"/>
    </xf>
    <xf numFmtId="164" fontId="10" fillId="0" borderId="0" xfId="4" applyNumberFormat="1" applyFont="1" applyFill="1" applyBorder="1" applyAlignment="1">
      <alignment horizontal="right" vertical="center"/>
    </xf>
    <xf numFmtId="164" fontId="10" fillId="5" borderId="0" xfId="4" applyNumberFormat="1" applyFont="1" applyFill="1" applyBorder="1" applyAlignment="1">
      <alignment horizontal="right" vertical="center"/>
    </xf>
    <xf numFmtId="164" fontId="7" fillId="0" borderId="0" xfId="4" applyNumberFormat="1" applyFont="1" applyFill="1" applyBorder="1" applyAlignment="1">
      <alignment horizontal="right" vertical="center"/>
    </xf>
    <xf numFmtId="43" fontId="10" fillId="0" borderId="0" xfId="4" applyNumberFormat="1" applyFont="1" applyFill="1" applyBorder="1" applyAlignment="1">
      <alignment horizontal="right" vertical="center"/>
    </xf>
    <xf numFmtId="0" fontId="10" fillId="4" borderId="1" xfId="4" applyFont="1" applyFill="1" applyBorder="1" applyAlignment="1">
      <alignment horizontal="right" vertical="center" wrapText="1"/>
    </xf>
    <xf numFmtId="164" fontId="8" fillId="4" borderId="1" xfId="4" applyNumberFormat="1" applyFont="1" applyFill="1" applyBorder="1" applyAlignment="1">
      <alignment horizontal="right" vertical="center"/>
    </xf>
    <xf numFmtId="164" fontId="6" fillId="0" borderId="0" xfId="3" applyNumberFormat="1"/>
    <xf numFmtId="0" fontId="9" fillId="0" borderId="0" xfId="4" applyFont="1" applyAlignment="1">
      <alignment horizontal="right" vertical="center"/>
    </xf>
    <xf numFmtId="0" fontId="13" fillId="3" borderId="0" xfId="2" applyFont="1" applyFill="1" applyBorder="1" applyAlignment="1">
      <alignment horizontal="left" vertical="center" wrapText="1" indent="1"/>
    </xf>
    <xf numFmtId="0" fontId="8" fillId="3" borderId="0" xfId="2" applyFont="1" applyFill="1" applyBorder="1" applyAlignment="1">
      <alignment horizontal="left" vertical="center" wrapText="1" indent="1"/>
    </xf>
    <xf numFmtId="0" fontId="8" fillId="3" borderId="0" xfId="2" applyFont="1" applyFill="1" applyBorder="1" applyAlignment="1">
      <alignment horizontal="left" vertical="center" wrapText="1" indent="1"/>
    </xf>
    <xf numFmtId="0" fontId="8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1" fillId="0" borderId="0" xfId="16"/>
    <xf numFmtId="0" fontId="1" fillId="0" borderId="0" xfId="16" applyFont="1" applyAlignment="1">
      <alignment wrapText="1"/>
    </xf>
    <xf numFmtId="0" fontId="1" fillId="0" borderId="0" xfId="16" applyFill="1" applyAlignment="1">
      <alignment horizontal="center" vertical="center" wrapText="1"/>
    </xf>
    <xf numFmtId="0" fontId="1" fillId="0" borderId="0" xfId="16" applyFill="1"/>
    <xf numFmtId="0" fontId="12" fillId="6" borderId="0" xfId="16" applyFont="1" applyFill="1" applyAlignment="1">
      <alignment wrapText="1"/>
    </xf>
    <xf numFmtId="0" fontId="12" fillId="5" borderId="0" xfId="16" applyFont="1" applyFill="1" applyAlignment="1">
      <alignment wrapText="1"/>
    </xf>
    <xf numFmtId="0" fontId="1" fillId="5" borderId="0" xfId="16" applyFill="1"/>
    <xf numFmtId="0" fontId="17" fillId="6" borderId="0" xfId="16" applyFont="1" applyFill="1" applyAlignment="1">
      <alignment wrapText="1"/>
    </xf>
    <xf numFmtId="164" fontId="1" fillId="0" borderId="0" xfId="16" applyNumberFormat="1"/>
    <xf numFmtId="0" fontId="13" fillId="6" borderId="0" xfId="16" applyFont="1" applyFill="1" applyAlignment="1">
      <alignment wrapText="1"/>
    </xf>
    <xf numFmtId="0" fontId="12" fillId="6" borderId="0" xfId="16" applyFont="1" applyFill="1" applyAlignment="1">
      <alignment horizontal="left" vertical="center" wrapText="1"/>
    </xf>
    <xf numFmtId="165" fontId="10" fillId="6" borderId="0" xfId="17" applyNumberFormat="1" applyFont="1" applyFill="1" applyBorder="1" applyAlignment="1">
      <alignment horizontal="right" vertical="center"/>
    </xf>
    <xf numFmtId="0" fontId="18" fillId="0" borderId="0" xfId="16" applyFont="1" applyAlignment="1">
      <alignment horizontal="right"/>
    </xf>
    <xf numFmtId="0" fontId="12" fillId="0" borderId="0" xfId="16" applyFont="1"/>
    <xf numFmtId="165" fontId="12" fillId="0" borderId="0" xfId="15" applyNumberFormat="1" applyFont="1"/>
    <xf numFmtId="0" fontId="8" fillId="0" borderId="0" xfId="16" applyFont="1" applyAlignment="1">
      <alignment horizontal="right"/>
    </xf>
    <xf numFmtId="0" fontId="9" fillId="0" borderId="0" xfId="16" applyFont="1" applyAlignment="1">
      <alignment horizontal="right"/>
    </xf>
    <xf numFmtId="0" fontId="1" fillId="0" borderId="0" xfId="18" applyAlignment="1">
      <alignment vertical="top"/>
    </xf>
    <xf numFmtId="0" fontId="1" fillId="0" borderId="0" xfId="18"/>
    <xf numFmtId="0" fontId="1" fillId="0" borderId="0" xfId="18" applyFill="1"/>
    <xf numFmtId="0" fontId="13" fillId="6" borderId="0" xfId="18" applyFont="1" applyFill="1" applyAlignment="1">
      <alignment wrapText="1"/>
    </xf>
    <xf numFmtId="165" fontId="10" fillId="6" borderId="0" xfId="19" applyNumberFormat="1" applyFont="1" applyFill="1" applyBorder="1" applyAlignment="1">
      <alignment horizontal="right" vertical="center"/>
    </xf>
    <xf numFmtId="0" fontId="12" fillId="5" borderId="0" xfId="18" applyFont="1" applyFill="1" applyAlignment="1">
      <alignment wrapText="1"/>
    </xf>
    <xf numFmtId="165" fontId="10" fillId="5" borderId="0" xfId="19" applyNumberFormat="1" applyFont="1" applyFill="1" applyBorder="1" applyAlignment="1">
      <alignment horizontal="right" vertical="center"/>
    </xf>
    <xf numFmtId="0" fontId="1" fillId="5" borderId="0" xfId="18" applyFill="1"/>
    <xf numFmtId="0" fontId="12" fillId="6" borderId="0" xfId="18" applyFont="1" applyFill="1" applyAlignment="1">
      <alignment wrapText="1"/>
    </xf>
    <xf numFmtId="164" fontId="1" fillId="0" borderId="0" xfId="18" applyNumberFormat="1"/>
    <xf numFmtId="0" fontId="17" fillId="6" borderId="0" xfId="18" applyFont="1" applyFill="1" applyAlignment="1">
      <alignment wrapText="1"/>
    </xf>
    <xf numFmtId="0" fontId="12" fillId="6" borderId="0" xfId="18" applyFont="1" applyFill="1" applyAlignment="1">
      <alignment horizontal="left" vertical="center" wrapText="1"/>
    </xf>
    <xf numFmtId="165" fontId="8" fillId="4" borderId="1" xfId="19" applyNumberFormat="1" applyFont="1" applyFill="1" applyBorder="1" applyAlignment="1">
      <alignment horizontal="right" vertical="center"/>
    </xf>
    <xf numFmtId="0" fontId="18" fillId="0" borderId="0" xfId="18" applyFont="1" applyAlignment="1">
      <alignment horizontal="right"/>
    </xf>
    <xf numFmtId="0" fontId="12" fillId="0" borderId="0" xfId="18" applyFont="1"/>
    <xf numFmtId="0" fontId="12" fillId="0" borderId="0" xfId="18" applyFont="1" applyAlignment="1">
      <alignment vertical="top"/>
    </xf>
    <xf numFmtId="164" fontId="12" fillId="0" borderId="0" xfId="18" applyNumberFormat="1" applyFont="1" applyAlignment="1">
      <alignment vertical="top"/>
    </xf>
    <xf numFmtId="0" fontId="8" fillId="0" borderId="0" xfId="18" applyFont="1" applyAlignment="1">
      <alignment horizontal="right"/>
    </xf>
    <xf numFmtId="165" fontId="12" fillId="0" borderId="0" xfId="18" applyNumberFormat="1" applyFont="1" applyAlignment="1">
      <alignment vertical="top"/>
    </xf>
    <xf numFmtId="0" fontId="9" fillId="0" borderId="0" xfId="18" applyFont="1" applyAlignment="1">
      <alignment horizontal="right"/>
    </xf>
    <xf numFmtId="165" fontId="0" fillId="0" borderId="0" xfId="19" applyNumberFormat="1" applyFont="1" applyAlignment="1">
      <alignment vertical="top"/>
    </xf>
    <xf numFmtId="165" fontId="12" fillId="0" borderId="0" xfId="19" applyNumberFormat="1" applyFont="1" applyAlignment="1">
      <alignment vertical="top"/>
    </xf>
    <xf numFmtId="165" fontId="12" fillId="0" borderId="0" xfId="19" applyNumberFormat="1" applyFont="1"/>
    <xf numFmtId="165" fontId="0" fillId="0" borderId="0" xfId="19" applyNumberFormat="1" applyFont="1"/>
    <xf numFmtId="0" fontId="13" fillId="0" borderId="0" xfId="18" applyFont="1" applyAlignment="1">
      <alignment vertical="top"/>
    </xf>
    <xf numFmtId="0" fontId="13" fillId="0" borderId="0" xfId="18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3" borderId="0" xfId="1" applyFont="1" applyFill="1" applyBorder="1" applyAlignment="1">
      <alignment horizontal="center" vertical="top" wrapText="1"/>
    </xf>
    <xf numFmtId="0" fontId="8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10" fillId="3" borderId="0" xfId="1" applyFont="1" applyFill="1" applyBorder="1" applyAlignment="1">
      <alignment horizontal="center" vertical="top" wrapTex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8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/>
    </xf>
    <xf numFmtId="0" fontId="10" fillId="4" borderId="3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left" vertical="center" wrapText="1" indent="1"/>
    </xf>
    <xf numFmtId="0" fontId="10" fillId="3" borderId="0" xfId="2" applyFont="1" applyFill="1" applyBorder="1" applyAlignment="1">
      <alignment horizontal="left" vertical="center" wrapText="1" indent="1"/>
    </xf>
    <xf numFmtId="0" fontId="8" fillId="4" borderId="2" xfId="2" applyFont="1" applyFill="1" applyBorder="1" applyAlignment="1">
      <alignment horizontal="left" vertical="center" wrapText="1" indent="1"/>
    </xf>
    <xf numFmtId="0" fontId="8" fillId="4" borderId="3" xfId="2" applyFont="1" applyFill="1" applyBorder="1" applyAlignment="1">
      <alignment horizontal="left" vertical="center" wrapText="1" indent="1"/>
    </xf>
    <xf numFmtId="0" fontId="10" fillId="4" borderId="3" xfId="2" applyFont="1" applyFill="1" applyBorder="1" applyAlignment="1">
      <alignment horizontal="left" vertical="center" wrapText="1" indent="1"/>
    </xf>
    <xf numFmtId="0" fontId="10" fillId="2" borderId="2" xfId="2" applyFont="1" applyFill="1" applyBorder="1" applyAlignment="1">
      <alignment horizontal="center" vertical="center" wrapText="1"/>
    </xf>
  </cellXfs>
  <cellStyles count="20">
    <cellStyle name="Comma" xfId="15" builtinId="3"/>
    <cellStyle name="Comma 2" xfId="6" xr:uid="{9F541526-FC59-4CCB-883F-C1E43EB0BF43}"/>
    <cellStyle name="Comma 3" xfId="8" xr:uid="{0067782C-2EF4-4221-9977-65CFCEEDF168}"/>
    <cellStyle name="Comma 3 2" xfId="10" xr:uid="{577AE0EF-508D-4069-BCA8-38963D02264F}"/>
    <cellStyle name="Comma 3 2 2" xfId="14" xr:uid="{F7E5F49B-B16E-4732-B3CE-DBDCD090B648}"/>
    <cellStyle name="Comma 3 2 3" xfId="19" xr:uid="{4B213720-DAA7-4916-86BB-5E740B0B482D}"/>
    <cellStyle name="Comma 3 3" xfId="12" xr:uid="{513F7569-B761-4C1B-84E8-970C9A33A7EF}"/>
    <cellStyle name="Comma 3 4" xfId="17" xr:uid="{043CE654-57C6-4E95-9184-CB0E44D2E3A2}"/>
    <cellStyle name="Normal" xfId="0" builtinId="0"/>
    <cellStyle name="Normal 2" xfId="2" xr:uid="{799F4785-197B-4AE4-89A8-F11ECF4D8D72}"/>
    <cellStyle name="Normal 2 2" xfId="4" xr:uid="{1AB7411B-385B-4C1E-94C0-188B53280C9D}"/>
    <cellStyle name="Normal 3" xfId="1" xr:uid="{E75AA50A-31C4-4C75-975A-EA55AC87E73D}"/>
    <cellStyle name="Normal 4" xfId="3" xr:uid="{98EC6F1F-75CD-4329-AF9F-10BF0DCD7447}"/>
    <cellStyle name="Normal 5" xfId="5" xr:uid="{614985C9-2D86-4717-9AFB-3C45A168B597}"/>
    <cellStyle name="Normal 6" xfId="7" xr:uid="{B3F10F5F-142F-4484-894F-644E6C1A61D9}"/>
    <cellStyle name="Normal 6 2" xfId="9" xr:uid="{2804849F-ED82-4E83-A9BC-06EB996B88DA}"/>
    <cellStyle name="Normal 6 2 2" xfId="13" xr:uid="{6A4F99B1-81EC-4EAD-B070-113E71525C68}"/>
    <cellStyle name="Normal 6 2 3" xfId="18" xr:uid="{4934041E-AC1D-4A2C-8149-676CBC1A6BCD}"/>
    <cellStyle name="Normal 6 3" xfId="11" xr:uid="{6FCB9F9D-3B32-42B7-BFB8-346BB5999507}"/>
    <cellStyle name="Normal 6 4" xfId="16" xr:uid="{E846A660-A429-423F-91A6-D925161B0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PERANGKAAN/Statistik%20Suku%20Tahunan/2025/Q4/Maritim/Template/J%203.7%20Q1-Q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25"/>
      <sheetName val="Monthly Q1"/>
      <sheetName val="Q2 2025"/>
      <sheetName val="Monthly Q2"/>
      <sheetName val="Q3 2025"/>
      <sheetName val="Monthly Q3"/>
      <sheetName val="Q4 2025"/>
      <sheetName val="Monthly Q4"/>
    </sheetNames>
    <sheetDataSet>
      <sheetData sheetId="0"/>
      <sheetData sheetId="1">
        <row r="11">
          <cell r="AQ11">
            <v>0</v>
          </cell>
        </row>
        <row r="12">
          <cell r="AQ12">
            <v>0</v>
          </cell>
        </row>
        <row r="14">
          <cell r="AQ14">
            <v>0</v>
          </cell>
        </row>
        <row r="15">
          <cell r="AQ15">
            <v>0</v>
          </cell>
        </row>
        <row r="17">
          <cell r="AQ17">
            <v>0</v>
          </cell>
        </row>
        <row r="18">
          <cell r="AQ18">
            <v>0</v>
          </cell>
        </row>
        <row r="19">
          <cell r="AQ19">
            <v>0</v>
          </cell>
        </row>
        <row r="20">
          <cell r="AQ20">
            <v>0</v>
          </cell>
        </row>
        <row r="21">
          <cell r="AQ21">
            <v>0</v>
          </cell>
        </row>
        <row r="23">
          <cell r="AQ23">
            <v>0</v>
          </cell>
        </row>
        <row r="24">
          <cell r="AQ24">
            <v>0</v>
          </cell>
        </row>
        <row r="25">
          <cell r="AQ25">
            <v>0</v>
          </cell>
        </row>
        <row r="26">
          <cell r="AQ26">
            <v>0</v>
          </cell>
        </row>
        <row r="27">
          <cell r="AQ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CD95-A645-48E1-8D33-0615576E89C5}">
  <dimension ref="A1:M89"/>
  <sheetViews>
    <sheetView view="pageBreakPreview" topLeftCell="A49" zoomScaleNormal="100" zoomScaleSheetLayoutView="100" workbookViewId="0">
      <selection activeCell="H60" sqref="H60"/>
    </sheetView>
  </sheetViews>
  <sheetFormatPr defaultRowHeight="12.75" x14ac:dyDescent="0.2"/>
  <cols>
    <col min="1" max="1" width="4.7109375" customWidth="1"/>
    <col min="2" max="2" width="11.140625" customWidth="1"/>
    <col min="3" max="3" width="13.7109375" customWidth="1"/>
    <col min="4" max="8" width="14.7109375" customWidth="1"/>
  </cols>
  <sheetData>
    <row r="1" spans="1:13" s="2" customFormat="1" ht="12.75" customHeight="1" x14ac:dyDescent="0.2">
      <c r="A1" s="119" t="s">
        <v>103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</row>
    <row r="2" spans="1:13" s="2" customFormat="1" ht="12.75" customHeight="1" x14ac:dyDescent="0.2">
      <c r="A2" s="120" t="s">
        <v>104</v>
      </c>
      <c r="B2" s="120"/>
      <c r="C2" s="120"/>
      <c r="D2" s="120"/>
      <c r="E2" s="120"/>
      <c r="F2" s="120"/>
      <c r="G2" s="120"/>
      <c r="H2" s="120"/>
      <c r="I2" s="3"/>
      <c r="J2" s="3"/>
      <c r="K2" s="3"/>
      <c r="L2" s="3"/>
      <c r="M2" s="3"/>
    </row>
    <row r="3" spans="1:13" ht="12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10" customFormat="1" ht="12.75" customHeight="1" x14ac:dyDescent="0.2">
      <c r="A4" s="5"/>
      <c r="B4" s="6"/>
      <c r="C4" s="4"/>
      <c r="D4" s="7"/>
      <c r="E4" s="8"/>
      <c r="F4" s="8"/>
      <c r="G4" s="9"/>
      <c r="H4" s="9" t="s">
        <v>0</v>
      </c>
      <c r="I4" s="8"/>
      <c r="J4" s="8"/>
      <c r="K4" s="8"/>
      <c r="L4" s="8"/>
      <c r="M4" s="8"/>
    </row>
    <row r="5" spans="1:13" ht="24" customHeight="1" x14ac:dyDescent="0.2">
      <c r="A5" s="11" t="s">
        <v>1</v>
      </c>
      <c r="B5" s="11" t="s">
        <v>2</v>
      </c>
      <c r="C5" s="12"/>
      <c r="D5" s="11" t="s">
        <v>3</v>
      </c>
      <c r="E5" s="11" t="s">
        <v>4</v>
      </c>
      <c r="F5" s="11" t="s">
        <v>5</v>
      </c>
      <c r="G5" s="11" t="s">
        <v>6</v>
      </c>
      <c r="H5" s="11">
        <v>2026</v>
      </c>
      <c r="I5" s="4"/>
      <c r="J5" s="4"/>
      <c r="K5" s="4"/>
      <c r="L5" s="4"/>
      <c r="M5" s="4"/>
    </row>
    <row r="6" spans="1:13" ht="24" customHeight="1" x14ac:dyDescent="0.2">
      <c r="A6" s="121">
        <v>1</v>
      </c>
      <c r="B6" s="121" t="s">
        <v>7</v>
      </c>
      <c r="C6" s="13" t="s">
        <v>8</v>
      </c>
      <c r="D6" s="14">
        <v>228.489</v>
      </c>
      <c r="E6" s="14"/>
      <c r="F6" s="14"/>
      <c r="G6" s="14"/>
      <c r="H6" s="14">
        <f>SUM(D6:G6)</f>
        <v>228.489</v>
      </c>
      <c r="I6" s="4"/>
      <c r="J6" s="4"/>
      <c r="K6" s="4"/>
      <c r="L6" s="4"/>
      <c r="M6" s="4"/>
    </row>
    <row r="7" spans="1:13" ht="24" customHeight="1" x14ac:dyDescent="0.2">
      <c r="A7" s="121"/>
      <c r="B7" s="121"/>
      <c r="C7" s="13" t="s">
        <v>9</v>
      </c>
      <c r="D7" s="14">
        <v>88.676999999999992</v>
      </c>
      <c r="E7" s="14"/>
      <c r="F7" s="14"/>
      <c r="G7" s="14"/>
      <c r="H7" s="14">
        <f t="shared" ref="H7:H9" si="0">SUM(D7:G7)</f>
        <v>88.676999999999992</v>
      </c>
      <c r="I7" s="4"/>
      <c r="J7" s="4"/>
      <c r="K7" s="4"/>
      <c r="L7" s="4"/>
      <c r="M7" s="4"/>
    </row>
    <row r="8" spans="1:13" ht="24" customHeight="1" x14ac:dyDescent="0.2">
      <c r="A8" s="121"/>
      <c r="B8" s="121"/>
      <c r="C8" s="15" t="s">
        <v>10</v>
      </c>
      <c r="D8" s="14">
        <v>0</v>
      </c>
      <c r="E8" s="14"/>
      <c r="F8" s="14"/>
      <c r="G8" s="14"/>
      <c r="H8" s="14">
        <f t="shared" si="0"/>
        <v>0</v>
      </c>
      <c r="I8" s="4"/>
      <c r="J8" s="4"/>
      <c r="K8" s="4"/>
      <c r="L8" s="4"/>
      <c r="M8" s="4"/>
    </row>
    <row r="9" spans="1:13" ht="24" customHeight="1" x14ac:dyDescent="0.2">
      <c r="A9" s="121"/>
      <c r="B9" s="121"/>
      <c r="C9" s="13" t="s">
        <v>11</v>
      </c>
      <c r="D9" s="14">
        <v>0</v>
      </c>
      <c r="E9" s="14"/>
      <c r="F9" s="14"/>
      <c r="G9" s="14"/>
      <c r="H9" s="14">
        <f t="shared" si="0"/>
        <v>0</v>
      </c>
      <c r="I9" s="4"/>
      <c r="J9" s="4"/>
      <c r="K9" s="4"/>
      <c r="L9" s="4"/>
      <c r="M9" s="4"/>
    </row>
    <row r="10" spans="1:13" ht="24" customHeight="1" x14ac:dyDescent="0.2">
      <c r="A10" s="121"/>
      <c r="B10" s="121"/>
      <c r="C10" s="16" t="s">
        <v>12</v>
      </c>
      <c r="D10" s="17">
        <f>SUM(D6:D9)</f>
        <v>317.166</v>
      </c>
      <c r="E10" s="17">
        <f t="shared" ref="E10:H10" si="1">SUM(E6:E9)</f>
        <v>0</v>
      </c>
      <c r="F10" s="17">
        <f t="shared" si="1"/>
        <v>0</v>
      </c>
      <c r="G10" s="17">
        <f t="shared" si="1"/>
        <v>0</v>
      </c>
      <c r="H10" s="17">
        <f t="shared" si="1"/>
        <v>317.166</v>
      </c>
      <c r="I10" s="4"/>
      <c r="J10" s="4"/>
      <c r="K10" s="4"/>
      <c r="L10" s="4"/>
      <c r="M10" s="4"/>
    </row>
    <row r="11" spans="1:13" ht="24" customHeight="1" x14ac:dyDescent="0.2">
      <c r="A11" s="121">
        <v>2</v>
      </c>
      <c r="B11" s="121" t="s">
        <v>13</v>
      </c>
      <c r="C11" s="13" t="s">
        <v>8</v>
      </c>
      <c r="D11" s="14">
        <v>2789.8310000000001</v>
      </c>
      <c r="E11" s="14"/>
      <c r="F11" s="14"/>
      <c r="G11" s="14"/>
      <c r="H11" s="14">
        <f>SUM(D11:G11)</f>
        <v>2789.8310000000001</v>
      </c>
      <c r="I11" s="4"/>
      <c r="J11" s="4"/>
      <c r="K11" s="4"/>
      <c r="L11" s="4"/>
      <c r="M11" s="4"/>
    </row>
    <row r="12" spans="1:13" ht="24" customHeight="1" x14ac:dyDescent="0.2">
      <c r="A12" s="121"/>
      <c r="B12" s="121"/>
      <c r="C12" s="13" t="s">
        <v>9</v>
      </c>
      <c r="D12" s="14">
        <v>5690.0709999999999</v>
      </c>
      <c r="E12" s="14"/>
      <c r="F12" s="14"/>
      <c r="G12" s="14"/>
      <c r="H12" s="14">
        <f t="shared" ref="H12:H14" si="2">SUM(D12:G12)</f>
        <v>5690.0709999999999</v>
      </c>
      <c r="I12" s="4"/>
      <c r="J12" s="4"/>
      <c r="K12" s="4"/>
      <c r="L12" s="4"/>
      <c r="M12" s="4"/>
    </row>
    <row r="13" spans="1:13" ht="24" customHeight="1" x14ac:dyDescent="0.2">
      <c r="A13" s="121"/>
      <c r="B13" s="121"/>
      <c r="C13" s="15" t="s">
        <v>10</v>
      </c>
      <c r="D13" s="14">
        <v>69.028999999999996</v>
      </c>
      <c r="E13" s="14"/>
      <c r="F13" s="14"/>
      <c r="G13" s="14"/>
      <c r="H13" s="14">
        <f t="shared" si="2"/>
        <v>69.028999999999996</v>
      </c>
      <c r="I13" s="4"/>
      <c r="J13" s="4"/>
      <c r="K13" s="4"/>
      <c r="L13" s="4"/>
      <c r="M13" s="4"/>
    </row>
    <row r="14" spans="1:13" ht="24" customHeight="1" x14ac:dyDescent="0.2">
      <c r="A14" s="121"/>
      <c r="B14" s="121"/>
      <c r="C14" s="13" t="s">
        <v>11</v>
      </c>
      <c r="D14" s="14">
        <v>0</v>
      </c>
      <c r="E14" s="14"/>
      <c r="F14" s="14"/>
      <c r="G14" s="14"/>
      <c r="H14" s="14">
        <f t="shared" si="2"/>
        <v>0</v>
      </c>
      <c r="I14" s="4"/>
      <c r="J14" s="4"/>
      <c r="K14" s="4"/>
      <c r="L14" s="4"/>
      <c r="M14" s="4"/>
    </row>
    <row r="15" spans="1:13" ht="24" customHeight="1" x14ac:dyDescent="0.2">
      <c r="A15" s="121"/>
      <c r="B15" s="121"/>
      <c r="C15" s="16" t="s">
        <v>14</v>
      </c>
      <c r="D15" s="17">
        <f>SUM(D11:D14)</f>
        <v>8548.9310000000005</v>
      </c>
      <c r="E15" s="17">
        <f t="shared" ref="E15:H15" si="3">SUM(E11:E14)</f>
        <v>0</v>
      </c>
      <c r="F15" s="17">
        <f t="shared" si="3"/>
        <v>0</v>
      </c>
      <c r="G15" s="17">
        <f t="shared" si="3"/>
        <v>0</v>
      </c>
      <c r="H15" s="17">
        <f t="shared" si="3"/>
        <v>8548.9310000000005</v>
      </c>
      <c r="I15" s="4"/>
      <c r="J15" s="4"/>
      <c r="K15" s="4"/>
      <c r="L15" s="4"/>
      <c r="M15" s="4"/>
    </row>
    <row r="16" spans="1:13" ht="24" customHeight="1" x14ac:dyDescent="0.2">
      <c r="A16" s="121">
        <v>3</v>
      </c>
      <c r="B16" s="121" t="s">
        <v>99</v>
      </c>
      <c r="C16" s="13" t="s">
        <v>8</v>
      </c>
      <c r="D16" s="14">
        <v>12720.1505</v>
      </c>
      <c r="E16" s="14"/>
      <c r="F16" s="14"/>
      <c r="G16" s="14"/>
      <c r="H16" s="14">
        <f>SUM(D16:G16)</f>
        <v>12720.1505</v>
      </c>
      <c r="I16" s="4"/>
      <c r="J16" s="4"/>
      <c r="K16" s="4"/>
      <c r="L16" s="4"/>
      <c r="M16" s="4"/>
    </row>
    <row r="17" spans="1:13" ht="24" customHeight="1" x14ac:dyDescent="0.2">
      <c r="A17" s="121"/>
      <c r="B17" s="121"/>
      <c r="C17" s="13" t="s">
        <v>9</v>
      </c>
      <c r="D17" s="14">
        <v>18955.603499999997</v>
      </c>
      <c r="E17" s="14"/>
      <c r="F17" s="14"/>
      <c r="G17" s="14"/>
      <c r="H17" s="14">
        <f t="shared" ref="H17:H19" si="4">SUM(D17:G17)</f>
        <v>18955.603499999997</v>
      </c>
      <c r="I17" s="4"/>
      <c r="J17" s="4"/>
      <c r="K17" s="4"/>
      <c r="L17" s="4"/>
      <c r="M17" s="4"/>
    </row>
    <row r="18" spans="1:13" ht="24" customHeight="1" x14ac:dyDescent="0.2">
      <c r="A18" s="121"/>
      <c r="B18" s="121"/>
      <c r="C18" s="15" t="s">
        <v>10</v>
      </c>
      <c r="D18" s="14">
        <v>29648.309799999995</v>
      </c>
      <c r="E18" s="14"/>
      <c r="F18" s="14"/>
      <c r="G18" s="14"/>
      <c r="H18" s="14">
        <f t="shared" si="4"/>
        <v>29648.309799999995</v>
      </c>
      <c r="I18" s="4"/>
      <c r="J18" s="4"/>
      <c r="K18" s="4"/>
      <c r="L18" s="4"/>
      <c r="M18" s="4"/>
    </row>
    <row r="19" spans="1:13" ht="24" customHeight="1" x14ac:dyDescent="0.2">
      <c r="A19" s="121"/>
      <c r="B19" s="121"/>
      <c r="C19" s="13" t="s">
        <v>11</v>
      </c>
      <c r="D19" s="14">
        <v>0</v>
      </c>
      <c r="E19" s="14"/>
      <c r="F19" s="14"/>
      <c r="G19" s="14"/>
      <c r="H19" s="14">
        <f t="shared" si="4"/>
        <v>0</v>
      </c>
      <c r="I19" s="4"/>
      <c r="J19" s="4"/>
      <c r="K19" s="4"/>
      <c r="L19" s="4"/>
      <c r="M19" s="4"/>
    </row>
    <row r="20" spans="1:13" ht="24" customHeight="1" x14ac:dyDescent="0.2">
      <c r="A20" s="121"/>
      <c r="B20" s="121"/>
      <c r="C20" s="16" t="s">
        <v>16</v>
      </c>
      <c r="D20" s="17">
        <f>SUM(D16:D19)</f>
        <v>61324.063799999989</v>
      </c>
      <c r="E20" s="17">
        <f t="shared" ref="E20:H20" si="5">SUM(E16:E19)</f>
        <v>0</v>
      </c>
      <c r="F20" s="17">
        <f t="shared" si="5"/>
        <v>0</v>
      </c>
      <c r="G20" s="17">
        <f t="shared" si="5"/>
        <v>0</v>
      </c>
      <c r="H20" s="17">
        <f t="shared" si="5"/>
        <v>61324.063799999989</v>
      </c>
      <c r="I20" s="4"/>
      <c r="J20" s="4"/>
      <c r="K20" s="4"/>
      <c r="L20" s="4"/>
      <c r="M20" s="4"/>
    </row>
    <row r="21" spans="1:13" ht="24" customHeight="1" x14ac:dyDescent="0.2">
      <c r="A21" s="121">
        <v>4</v>
      </c>
      <c r="B21" s="121" t="s">
        <v>17</v>
      </c>
      <c r="C21" s="13" t="s">
        <v>8</v>
      </c>
      <c r="D21" s="14">
        <v>41.679000000000002</v>
      </c>
      <c r="E21" s="14"/>
      <c r="F21" s="14"/>
      <c r="G21" s="14"/>
      <c r="H21" s="14">
        <f>SUM(D21:G21)</f>
        <v>41.679000000000002</v>
      </c>
      <c r="I21" s="4"/>
      <c r="J21" s="4"/>
      <c r="K21" s="4"/>
      <c r="L21" s="4"/>
      <c r="M21" s="4"/>
    </row>
    <row r="22" spans="1:13" ht="24" customHeight="1" x14ac:dyDescent="0.2">
      <c r="A22" s="121"/>
      <c r="B22" s="121"/>
      <c r="C22" s="13" t="s">
        <v>9</v>
      </c>
      <c r="D22" s="14">
        <v>74.995000000000005</v>
      </c>
      <c r="E22" s="14"/>
      <c r="F22" s="14"/>
      <c r="G22" s="14"/>
      <c r="H22" s="14">
        <f t="shared" ref="H22:H24" si="6">SUM(D22:G22)</f>
        <v>74.995000000000005</v>
      </c>
      <c r="I22" s="4"/>
      <c r="J22" s="4"/>
      <c r="K22" s="4"/>
      <c r="L22" s="4"/>
      <c r="M22" s="4"/>
    </row>
    <row r="23" spans="1:13" ht="24" customHeight="1" x14ac:dyDescent="0.2">
      <c r="A23" s="121"/>
      <c r="B23" s="121"/>
      <c r="C23" s="15" t="s">
        <v>10</v>
      </c>
      <c r="D23" s="14">
        <v>0</v>
      </c>
      <c r="E23" s="14"/>
      <c r="F23" s="14"/>
      <c r="G23" s="14"/>
      <c r="H23" s="14">
        <f t="shared" si="6"/>
        <v>0</v>
      </c>
      <c r="I23" s="4"/>
      <c r="J23" s="4"/>
      <c r="K23" s="4"/>
      <c r="L23" s="4"/>
      <c r="M23" s="4"/>
    </row>
    <row r="24" spans="1:13" ht="24" customHeight="1" x14ac:dyDescent="0.2">
      <c r="A24" s="121"/>
      <c r="B24" s="121"/>
      <c r="C24" s="13" t="s">
        <v>11</v>
      </c>
      <c r="D24" s="14">
        <v>0</v>
      </c>
      <c r="E24" s="14"/>
      <c r="F24" s="14"/>
      <c r="G24" s="14"/>
      <c r="H24" s="14">
        <f t="shared" si="6"/>
        <v>0</v>
      </c>
      <c r="I24" s="4"/>
      <c r="J24" s="4"/>
      <c r="K24" s="4"/>
      <c r="L24" s="4"/>
      <c r="M24" s="4"/>
    </row>
    <row r="25" spans="1:13" ht="24" customHeight="1" x14ac:dyDescent="0.2">
      <c r="A25" s="121"/>
      <c r="B25" s="121"/>
      <c r="C25" s="16" t="s">
        <v>12</v>
      </c>
      <c r="D25" s="17">
        <f>SUM(D21:D24)</f>
        <v>116.67400000000001</v>
      </c>
      <c r="E25" s="17">
        <f t="shared" ref="E25:H25" si="7">SUM(E21:E24)</f>
        <v>0</v>
      </c>
      <c r="F25" s="17">
        <f t="shared" si="7"/>
        <v>0</v>
      </c>
      <c r="G25" s="17">
        <f t="shared" si="7"/>
        <v>0</v>
      </c>
      <c r="H25" s="17">
        <f t="shared" si="7"/>
        <v>116.67400000000001</v>
      </c>
      <c r="I25" s="4"/>
      <c r="J25" s="4"/>
      <c r="K25" s="4"/>
      <c r="L25" s="4"/>
      <c r="M25" s="4"/>
    </row>
    <row r="26" spans="1:13" ht="24" customHeight="1" x14ac:dyDescent="0.2">
      <c r="A26" s="121">
        <v>5</v>
      </c>
      <c r="B26" s="121" t="s">
        <v>18</v>
      </c>
      <c r="C26" s="13" t="s">
        <v>8</v>
      </c>
      <c r="D26" s="14">
        <v>261.84000000000003</v>
      </c>
      <c r="E26" s="14"/>
      <c r="F26" s="14"/>
      <c r="G26" s="14"/>
      <c r="H26" s="14">
        <f>SUM(D26:G26)</f>
        <v>261.84000000000003</v>
      </c>
      <c r="I26" s="4"/>
      <c r="J26" s="4"/>
      <c r="K26" s="4"/>
      <c r="L26" s="4"/>
      <c r="M26" s="4"/>
    </row>
    <row r="27" spans="1:13" ht="24" customHeight="1" x14ac:dyDescent="0.2">
      <c r="A27" s="121"/>
      <c r="B27" s="121"/>
      <c r="C27" s="13" t="s">
        <v>9</v>
      </c>
      <c r="D27" s="14">
        <v>3752.8559999999998</v>
      </c>
      <c r="E27" s="14"/>
      <c r="F27" s="14"/>
      <c r="G27" s="14"/>
      <c r="H27" s="14">
        <f t="shared" ref="H27:H29" si="8">SUM(D27:G27)</f>
        <v>3752.8559999999998</v>
      </c>
      <c r="I27" s="4"/>
      <c r="J27" s="4"/>
      <c r="K27" s="4"/>
      <c r="L27" s="4"/>
      <c r="M27" s="4"/>
    </row>
    <row r="28" spans="1:13" ht="24" customHeight="1" x14ac:dyDescent="0.2">
      <c r="A28" s="121"/>
      <c r="B28" s="121"/>
      <c r="C28" s="15" t="s">
        <v>10</v>
      </c>
      <c r="D28" s="14">
        <v>0</v>
      </c>
      <c r="E28" s="14"/>
      <c r="F28" s="14"/>
      <c r="G28" s="14"/>
      <c r="H28" s="14">
        <f t="shared" si="8"/>
        <v>0</v>
      </c>
      <c r="I28" s="4"/>
      <c r="J28" s="4"/>
      <c r="K28" s="4"/>
      <c r="L28" s="4"/>
      <c r="M28" s="4"/>
    </row>
    <row r="29" spans="1:13" ht="24" customHeight="1" x14ac:dyDescent="0.2">
      <c r="A29" s="121"/>
      <c r="B29" s="121"/>
      <c r="C29" s="13" t="s">
        <v>11</v>
      </c>
      <c r="D29" s="14">
        <v>0</v>
      </c>
      <c r="E29" s="14"/>
      <c r="F29" s="14"/>
      <c r="G29" s="14"/>
      <c r="H29" s="14">
        <f t="shared" si="8"/>
        <v>0</v>
      </c>
      <c r="I29" s="4"/>
      <c r="J29" s="4"/>
      <c r="K29" s="4"/>
      <c r="L29" s="4"/>
      <c r="M29" s="4"/>
    </row>
    <row r="30" spans="1:13" ht="24" customHeight="1" x14ac:dyDescent="0.2">
      <c r="A30" s="121"/>
      <c r="B30" s="121"/>
      <c r="C30" s="16" t="s">
        <v>14</v>
      </c>
      <c r="D30" s="17">
        <f>SUM(D26:D29)</f>
        <v>4014.6959999999999</v>
      </c>
      <c r="E30" s="17">
        <f t="shared" ref="E30:H30" si="9">SUM(E26:E29)</f>
        <v>0</v>
      </c>
      <c r="F30" s="17">
        <f t="shared" si="9"/>
        <v>0</v>
      </c>
      <c r="G30" s="17">
        <f t="shared" si="9"/>
        <v>0</v>
      </c>
      <c r="H30" s="17">
        <f t="shared" si="9"/>
        <v>4014.6959999999999</v>
      </c>
      <c r="I30" s="4"/>
      <c r="J30" s="4"/>
      <c r="K30" s="4"/>
      <c r="L30" s="4"/>
      <c r="M30" s="4"/>
    </row>
    <row r="31" spans="1:13" ht="24" customHeight="1" x14ac:dyDescent="0.2">
      <c r="A31" s="121">
        <v>6</v>
      </c>
      <c r="B31" s="121" t="s">
        <v>19</v>
      </c>
      <c r="C31" s="13" t="s">
        <v>8</v>
      </c>
      <c r="D31" s="14">
        <v>3008.6751020786751</v>
      </c>
      <c r="E31" s="14"/>
      <c r="F31" s="14"/>
      <c r="G31" s="14"/>
      <c r="H31" s="14">
        <f>SUM(D31:G31)</f>
        <v>3008.6751020786751</v>
      </c>
      <c r="I31" s="4"/>
      <c r="J31" s="4"/>
      <c r="K31" s="4"/>
      <c r="L31" s="4"/>
      <c r="M31" s="4"/>
    </row>
    <row r="32" spans="1:13" ht="24" customHeight="1" x14ac:dyDescent="0.2">
      <c r="A32" s="121"/>
      <c r="B32" s="121"/>
      <c r="C32" s="13" t="s">
        <v>9</v>
      </c>
      <c r="D32" s="14">
        <v>4495.2040975662003</v>
      </c>
      <c r="E32" s="14"/>
      <c r="F32" s="14"/>
      <c r="G32" s="14"/>
      <c r="H32" s="14">
        <f t="shared" ref="H32:H34" si="10">SUM(D32:G32)</f>
        <v>4495.2040975662003</v>
      </c>
      <c r="I32" s="4"/>
      <c r="J32" s="4"/>
      <c r="K32" s="4"/>
      <c r="L32" s="4"/>
      <c r="M32" s="4"/>
    </row>
    <row r="33" spans="1:13" ht="24" customHeight="1" x14ac:dyDescent="0.2">
      <c r="A33" s="121"/>
      <c r="B33" s="121"/>
      <c r="C33" s="15" t="s">
        <v>10</v>
      </c>
      <c r="D33" s="14">
        <v>11.478924355124811</v>
      </c>
      <c r="E33" s="14"/>
      <c r="F33" s="14"/>
      <c r="G33" s="14"/>
      <c r="H33" s="14">
        <f t="shared" si="10"/>
        <v>11.478924355124811</v>
      </c>
      <c r="I33" s="4"/>
      <c r="J33" s="4"/>
      <c r="K33" s="4"/>
      <c r="L33" s="4"/>
      <c r="M33" s="4"/>
    </row>
    <row r="34" spans="1:13" ht="24" customHeight="1" x14ac:dyDescent="0.2">
      <c r="A34" s="121"/>
      <c r="B34" s="121"/>
      <c r="C34" s="13" t="s">
        <v>11</v>
      </c>
      <c r="D34" s="14">
        <v>0</v>
      </c>
      <c r="E34" s="14"/>
      <c r="F34" s="14"/>
      <c r="G34" s="14"/>
      <c r="H34" s="14">
        <f t="shared" si="10"/>
        <v>0</v>
      </c>
      <c r="I34" s="4"/>
      <c r="J34" s="4"/>
      <c r="K34" s="4"/>
      <c r="L34" s="4"/>
      <c r="M34" s="4"/>
    </row>
    <row r="35" spans="1:13" ht="24" customHeight="1" x14ac:dyDescent="0.2">
      <c r="A35" s="121"/>
      <c r="B35" s="121"/>
      <c r="C35" s="16" t="s">
        <v>12</v>
      </c>
      <c r="D35" s="17">
        <f>SUM(D31:D34)</f>
        <v>7515.3581240000003</v>
      </c>
      <c r="E35" s="17">
        <f t="shared" ref="E35:H35" si="11">SUM(E31:E34)</f>
        <v>0</v>
      </c>
      <c r="F35" s="17">
        <f t="shared" si="11"/>
        <v>0</v>
      </c>
      <c r="G35" s="17">
        <f t="shared" si="11"/>
        <v>0</v>
      </c>
      <c r="H35" s="17">
        <f t="shared" si="11"/>
        <v>7515.3581240000003</v>
      </c>
      <c r="I35" s="4"/>
      <c r="J35" s="4"/>
      <c r="K35" s="4"/>
      <c r="L35" s="4"/>
      <c r="M35" s="4"/>
    </row>
    <row r="36" spans="1:13" ht="24" customHeight="1" x14ac:dyDescent="0.2">
      <c r="A36" s="121">
        <v>7</v>
      </c>
      <c r="B36" s="121" t="s">
        <v>20</v>
      </c>
      <c r="C36" s="13" t="s">
        <v>8</v>
      </c>
      <c r="D36" s="14">
        <v>1229.88834976366</v>
      </c>
      <c r="E36" s="14"/>
      <c r="F36" s="14"/>
      <c r="G36" s="14"/>
      <c r="H36" s="14">
        <f>SUM(D36:G36)</f>
        <v>1229.88834976366</v>
      </c>
      <c r="I36" s="4"/>
      <c r="J36" s="4"/>
      <c r="K36" s="4"/>
      <c r="L36" s="4"/>
      <c r="M36" s="4"/>
    </row>
    <row r="37" spans="1:13" ht="24" customHeight="1" x14ac:dyDescent="0.2">
      <c r="A37" s="121"/>
      <c r="B37" s="121"/>
      <c r="C37" s="13" t="s">
        <v>9</v>
      </c>
      <c r="D37" s="14">
        <v>811.25271627692609</v>
      </c>
      <c r="E37" s="14"/>
      <c r="F37" s="14"/>
      <c r="G37" s="14"/>
      <c r="H37" s="14">
        <f t="shared" ref="H37:H39" si="12">SUM(D37:G37)</f>
        <v>811.25271627692609</v>
      </c>
      <c r="I37" s="4"/>
      <c r="J37" s="4"/>
      <c r="K37" s="4"/>
      <c r="L37" s="4"/>
      <c r="M37" s="4"/>
    </row>
    <row r="38" spans="1:13" ht="24" customHeight="1" x14ac:dyDescent="0.2">
      <c r="A38" s="121"/>
      <c r="B38" s="121"/>
      <c r="C38" s="15" t="s">
        <v>10</v>
      </c>
      <c r="D38" s="14">
        <v>42730.0035279695</v>
      </c>
      <c r="E38" s="14"/>
      <c r="F38" s="14"/>
      <c r="G38" s="14"/>
      <c r="H38" s="14">
        <f t="shared" si="12"/>
        <v>42730.0035279695</v>
      </c>
      <c r="I38" s="4"/>
      <c r="J38" s="4"/>
      <c r="K38" s="4"/>
      <c r="L38" s="4"/>
      <c r="M38" s="4"/>
    </row>
    <row r="39" spans="1:13" ht="24" customHeight="1" x14ac:dyDescent="0.2">
      <c r="A39" s="121"/>
      <c r="B39" s="121"/>
      <c r="C39" s="13" t="s">
        <v>11</v>
      </c>
      <c r="D39" s="14">
        <v>0</v>
      </c>
      <c r="E39" s="14"/>
      <c r="F39" s="14"/>
      <c r="G39" s="14"/>
      <c r="H39" s="14">
        <f t="shared" si="12"/>
        <v>0</v>
      </c>
      <c r="I39" s="4"/>
      <c r="J39" s="4"/>
      <c r="K39" s="4"/>
      <c r="L39" s="4"/>
      <c r="M39" s="4"/>
    </row>
    <row r="40" spans="1:13" ht="24" customHeight="1" x14ac:dyDescent="0.2">
      <c r="A40" s="121"/>
      <c r="B40" s="121"/>
      <c r="C40" s="16" t="s">
        <v>12</v>
      </c>
      <c r="D40" s="17">
        <f>SUM(D36:D39)</f>
        <v>44771.144594010089</v>
      </c>
      <c r="E40" s="17">
        <f t="shared" ref="E40:H40" si="13">SUM(E36:E39)</f>
        <v>0</v>
      </c>
      <c r="F40" s="17">
        <f t="shared" si="13"/>
        <v>0</v>
      </c>
      <c r="G40" s="17">
        <f t="shared" si="13"/>
        <v>0</v>
      </c>
      <c r="H40" s="17">
        <f t="shared" si="13"/>
        <v>44771.144594010089</v>
      </c>
      <c r="I40" s="4"/>
      <c r="J40" s="4"/>
      <c r="K40" s="4"/>
      <c r="L40" s="4"/>
      <c r="M40" s="4"/>
    </row>
    <row r="41" spans="1:13" ht="24" customHeight="1" x14ac:dyDescent="0.2">
      <c r="A41" s="121">
        <v>8</v>
      </c>
      <c r="B41" s="121" t="s">
        <v>21</v>
      </c>
      <c r="C41" s="13" t="s">
        <v>8</v>
      </c>
      <c r="D41" s="14">
        <v>2175.0369999999998</v>
      </c>
      <c r="E41" s="14"/>
      <c r="F41" s="14"/>
      <c r="G41" s="14"/>
      <c r="H41" s="14">
        <f>SUM(D41:G41)</f>
        <v>2175.0369999999998</v>
      </c>
      <c r="I41" s="4"/>
      <c r="J41" s="4"/>
      <c r="K41" s="4"/>
      <c r="L41" s="4"/>
      <c r="M41" s="4"/>
    </row>
    <row r="42" spans="1:13" ht="24" customHeight="1" x14ac:dyDescent="0.2">
      <c r="A42" s="121"/>
      <c r="B42" s="121"/>
      <c r="C42" s="13" t="s">
        <v>9</v>
      </c>
      <c r="D42" s="14">
        <v>2587.105</v>
      </c>
      <c r="E42" s="14"/>
      <c r="F42" s="14"/>
      <c r="G42" s="14"/>
      <c r="H42" s="14">
        <f t="shared" ref="H42:H44" si="14">SUM(D42:G42)</f>
        <v>2587.105</v>
      </c>
      <c r="I42" s="4"/>
      <c r="J42" s="4"/>
      <c r="K42" s="4"/>
      <c r="L42" s="4"/>
      <c r="M42" s="4"/>
    </row>
    <row r="43" spans="1:13" ht="24" customHeight="1" x14ac:dyDescent="0.2">
      <c r="A43" s="121"/>
      <c r="B43" s="121"/>
      <c r="C43" s="15" t="s">
        <v>10</v>
      </c>
      <c r="D43" s="14">
        <v>0</v>
      </c>
      <c r="E43" s="14"/>
      <c r="F43" s="14"/>
      <c r="G43" s="14"/>
      <c r="H43" s="14">
        <f t="shared" si="14"/>
        <v>0</v>
      </c>
      <c r="I43" s="4"/>
      <c r="J43" s="4"/>
      <c r="K43" s="4"/>
      <c r="L43" s="4"/>
      <c r="M43" s="4"/>
    </row>
    <row r="44" spans="1:13" ht="24" customHeight="1" x14ac:dyDescent="0.2">
      <c r="A44" s="121"/>
      <c r="B44" s="121"/>
      <c r="C44" s="13" t="s">
        <v>22</v>
      </c>
      <c r="D44" s="14">
        <v>0</v>
      </c>
      <c r="E44" s="14"/>
      <c r="F44" s="14"/>
      <c r="G44" s="14"/>
      <c r="H44" s="14">
        <f t="shared" si="14"/>
        <v>0</v>
      </c>
      <c r="I44" s="4"/>
      <c r="J44" s="4"/>
      <c r="K44" s="4"/>
      <c r="L44" s="4"/>
      <c r="M44" s="4"/>
    </row>
    <row r="45" spans="1:13" ht="24" customHeight="1" x14ac:dyDescent="0.2">
      <c r="A45" s="121"/>
      <c r="B45" s="121"/>
      <c r="C45" s="16" t="s">
        <v>12</v>
      </c>
      <c r="D45" s="17">
        <f>SUM(D41:D44)</f>
        <v>4762.1419999999998</v>
      </c>
      <c r="E45" s="17">
        <f t="shared" ref="E45:H45" si="15">SUM(E41:E44)</f>
        <v>0</v>
      </c>
      <c r="F45" s="17">
        <f t="shared" si="15"/>
        <v>0</v>
      </c>
      <c r="G45" s="17">
        <f t="shared" si="15"/>
        <v>0</v>
      </c>
      <c r="H45" s="17">
        <f t="shared" si="15"/>
        <v>4762.1419999999998</v>
      </c>
      <c r="I45" s="4"/>
      <c r="J45" s="4"/>
      <c r="K45" s="4"/>
      <c r="L45" s="4"/>
      <c r="M45" s="4"/>
    </row>
    <row r="46" spans="1:13" ht="24" customHeight="1" x14ac:dyDescent="0.2">
      <c r="A46" s="121">
        <v>9</v>
      </c>
      <c r="B46" s="121" t="s">
        <v>23</v>
      </c>
      <c r="C46" s="13" t="s">
        <v>8</v>
      </c>
      <c r="D46" s="14">
        <v>954.39300000000003</v>
      </c>
      <c r="E46" s="14"/>
      <c r="F46" s="14"/>
      <c r="G46" s="14"/>
      <c r="H46" s="14">
        <f>SUM(D46:G46)</f>
        <v>954.39300000000003</v>
      </c>
      <c r="I46" s="4"/>
      <c r="J46" s="4"/>
      <c r="K46" s="4"/>
      <c r="L46" s="4"/>
      <c r="M46" s="4"/>
    </row>
    <row r="47" spans="1:13" ht="24" customHeight="1" x14ac:dyDescent="0.2">
      <c r="A47" s="121"/>
      <c r="B47" s="121"/>
      <c r="C47" s="13" t="s">
        <v>9</v>
      </c>
      <c r="D47" s="14">
        <v>1361.672</v>
      </c>
      <c r="E47" s="14"/>
      <c r="F47" s="14"/>
      <c r="G47" s="14"/>
      <c r="H47" s="14">
        <f t="shared" ref="H47:H49" si="16">SUM(D47:G47)</f>
        <v>1361.672</v>
      </c>
      <c r="I47" s="4"/>
      <c r="J47" s="4"/>
      <c r="K47" s="4"/>
      <c r="L47" s="4"/>
      <c r="M47" s="4"/>
    </row>
    <row r="48" spans="1:13" ht="24" customHeight="1" x14ac:dyDescent="0.2">
      <c r="A48" s="121"/>
      <c r="B48" s="121"/>
      <c r="C48" s="15" t="s">
        <v>10</v>
      </c>
      <c r="D48" s="14">
        <v>0</v>
      </c>
      <c r="E48" s="14"/>
      <c r="F48" s="14"/>
      <c r="G48" s="14"/>
      <c r="H48" s="14">
        <f t="shared" si="16"/>
        <v>0</v>
      </c>
      <c r="I48" s="4"/>
      <c r="J48" s="4"/>
      <c r="K48" s="4"/>
      <c r="L48" s="4"/>
      <c r="M48" s="4"/>
    </row>
    <row r="49" spans="1:13" ht="24" customHeight="1" x14ac:dyDescent="0.2">
      <c r="A49" s="121"/>
      <c r="B49" s="121"/>
      <c r="C49" s="13" t="s">
        <v>11</v>
      </c>
      <c r="D49" s="14">
        <v>0</v>
      </c>
      <c r="E49" s="14"/>
      <c r="F49" s="14"/>
      <c r="G49" s="14"/>
      <c r="H49" s="14">
        <f t="shared" si="16"/>
        <v>0</v>
      </c>
      <c r="I49" s="4"/>
      <c r="J49" s="4"/>
      <c r="K49" s="4"/>
      <c r="L49" s="4"/>
      <c r="M49" s="4"/>
    </row>
    <row r="50" spans="1:13" ht="24" customHeight="1" x14ac:dyDescent="0.2">
      <c r="A50" s="121"/>
      <c r="B50" s="121"/>
      <c r="C50" s="16" t="s">
        <v>14</v>
      </c>
      <c r="D50" s="17">
        <f>SUM(D46:D49)</f>
        <v>2316.0650000000001</v>
      </c>
      <c r="E50" s="17">
        <f t="shared" ref="E50:H50" si="17">SUM(E46:E49)</f>
        <v>0</v>
      </c>
      <c r="F50" s="17">
        <f t="shared" si="17"/>
        <v>0</v>
      </c>
      <c r="G50" s="17">
        <f t="shared" si="17"/>
        <v>0</v>
      </c>
      <c r="H50" s="17">
        <f t="shared" si="17"/>
        <v>2316.0650000000001</v>
      </c>
      <c r="I50" s="4"/>
      <c r="J50" s="4"/>
      <c r="K50" s="4"/>
      <c r="L50" s="4"/>
      <c r="M50" s="4"/>
    </row>
    <row r="51" spans="1:13" ht="24" customHeight="1" x14ac:dyDescent="0.2">
      <c r="A51" s="121">
        <v>10</v>
      </c>
      <c r="B51" s="121" t="s">
        <v>24</v>
      </c>
      <c r="C51" s="13" t="s">
        <v>8</v>
      </c>
      <c r="D51" s="14">
        <v>360.16399999999999</v>
      </c>
      <c r="E51" s="14"/>
      <c r="F51" s="14"/>
      <c r="G51" s="14"/>
      <c r="H51" s="14">
        <f>SUM(D51:G51)</f>
        <v>360.16399999999999</v>
      </c>
      <c r="I51" s="4"/>
      <c r="J51" s="4"/>
      <c r="K51" s="4"/>
      <c r="L51" s="4"/>
      <c r="M51" s="4"/>
    </row>
    <row r="52" spans="1:13" ht="24" customHeight="1" x14ac:dyDescent="0.2">
      <c r="A52" s="121"/>
      <c r="B52" s="121"/>
      <c r="C52" s="13" t="s">
        <v>9</v>
      </c>
      <c r="D52" s="14">
        <v>2022.989</v>
      </c>
      <c r="E52" s="14"/>
      <c r="F52" s="14"/>
      <c r="G52" s="14"/>
      <c r="H52" s="14">
        <f t="shared" ref="H52:H54" si="18">SUM(D52:G52)</f>
        <v>2022.989</v>
      </c>
      <c r="I52" s="4"/>
      <c r="J52" s="4"/>
      <c r="K52" s="4"/>
      <c r="L52" s="4"/>
      <c r="M52" s="4"/>
    </row>
    <row r="53" spans="1:13" ht="24" customHeight="1" x14ac:dyDescent="0.2">
      <c r="A53" s="121"/>
      <c r="B53" s="121"/>
      <c r="C53" s="15" t="s">
        <v>10</v>
      </c>
      <c r="D53" s="14">
        <v>87.109000000000009</v>
      </c>
      <c r="E53" s="14"/>
      <c r="F53" s="14"/>
      <c r="G53" s="14"/>
      <c r="H53" s="14">
        <f t="shared" si="18"/>
        <v>87.109000000000009</v>
      </c>
      <c r="I53" s="4"/>
      <c r="J53" s="4"/>
      <c r="K53" s="4"/>
      <c r="L53" s="4"/>
      <c r="M53" s="4"/>
    </row>
    <row r="54" spans="1:13" ht="24" customHeight="1" x14ac:dyDescent="0.2">
      <c r="A54" s="121"/>
      <c r="B54" s="121"/>
      <c r="C54" s="13" t="s">
        <v>11</v>
      </c>
      <c r="D54" s="14">
        <v>0</v>
      </c>
      <c r="E54" s="14"/>
      <c r="F54" s="14"/>
      <c r="G54" s="14"/>
      <c r="H54" s="14">
        <f t="shared" si="18"/>
        <v>0</v>
      </c>
      <c r="I54" s="4"/>
      <c r="J54" s="4"/>
      <c r="K54" s="4"/>
      <c r="L54" s="4"/>
      <c r="M54" s="4"/>
    </row>
    <row r="55" spans="1:13" ht="24" customHeight="1" x14ac:dyDescent="0.2">
      <c r="A55" s="121"/>
      <c r="B55" s="121"/>
      <c r="C55" s="16" t="s">
        <v>14</v>
      </c>
      <c r="D55" s="17">
        <f>SUM(D51:D54)</f>
        <v>2470.2620000000002</v>
      </c>
      <c r="E55" s="17">
        <f t="shared" ref="E55:H55" si="19">SUM(E51:E54)</f>
        <v>0</v>
      </c>
      <c r="F55" s="17">
        <f t="shared" si="19"/>
        <v>0</v>
      </c>
      <c r="G55" s="17">
        <f t="shared" si="19"/>
        <v>0</v>
      </c>
      <c r="H55" s="17">
        <f t="shared" si="19"/>
        <v>2470.2620000000002</v>
      </c>
      <c r="I55" s="4"/>
      <c r="J55" s="4"/>
      <c r="K55" s="4"/>
      <c r="L55" s="4"/>
      <c r="M55" s="4"/>
    </row>
    <row r="56" spans="1:13" ht="24" customHeight="1" x14ac:dyDescent="0.2">
      <c r="A56" s="121">
        <v>11</v>
      </c>
      <c r="B56" s="121" t="s">
        <v>25</v>
      </c>
      <c r="C56" s="13" t="s">
        <v>8</v>
      </c>
      <c r="D56" s="14">
        <v>51.257000000000005</v>
      </c>
      <c r="E56" s="14"/>
      <c r="F56" s="14"/>
      <c r="G56" s="14"/>
      <c r="H56" s="14">
        <f>SUM(D56:G56)</f>
        <v>51.257000000000005</v>
      </c>
      <c r="I56" s="4"/>
      <c r="J56" s="4"/>
      <c r="K56" s="4"/>
      <c r="L56" s="4"/>
      <c r="M56" s="4"/>
    </row>
    <row r="57" spans="1:13" ht="24" customHeight="1" x14ac:dyDescent="0.2">
      <c r="A57" s="121"/>
      <c r="B57" s="121"/>
      <c r="C57" s="13" t="s">
        <v>9</v>
      </c>
      <c r="D57" s="14">
        <v>314.11573999999996</v>
      </c>
      <c r="E57" s="14"/>
      <c r="F57" s="14"/>
      <c r="G57" s="14"/>
      <c r="H57" s="14">
        <f t="shared" ref="H57:H59" si="20">SUM(D57:G57)</f>
        <v>314.11573999999996</v>
      </c>
      <c r="I57" s="4"/>
      <c r="J57" s="4"/>
      <c r="K57" s="4"/>
      <c r="L57" s="4"/>
      <c r="M57" s="4"/>
    </row>
    <row r="58" spans="1:13" ht="24" customHeight="1" x14ac:dyDescent="0.2">
      <c r="A58" s="121"/>
      <c r="B58" s="121"/>
      <c r="C58" s="15" t="s">
        <v>10</v>
      </c>
      <c r="D58" s="14">
        <v>0</v>
      </c>
      <c r="E58" s="14"/>
      <c r="F58" s="14"/>
      <c r="G58" s="14"/>
      <c r="H58" s="14">
        <f t="shared" si="20"/>
        <v>0</v>
      </c>
      <c r="I58" s="4"/>
      <c r="J58" s="4"/>
      <c r="K58" s="4"/>
      <c r="L58" s="4"/>
      <c r="M58" s="4"/>
    </row>
    <row r="59" spans="1:13" ht="24" customHeight="1" x14ac:dyDescent="0.2">
      <c r="A59" s="121"/>
      <c r="B59" s="121"/>
      <c r="C59" s="13" t="s">
        <v>11</v>
      </c>
      <c r="D59" s="14">
        <v>0</v>
      </c>
      <c r="E59" s="14"/>
      <c r="F59" s="14"/>
      <c r="G59" s="14"/>
      <c r="H59" s="14">
        <f t="shared" si="20"/>
        <v>0</v>
      </c>
      <c r="I59" s="4"/>
      <c r="J59" s="4"/>
      <c r="K59" s="4"/>
      <c r="L59" s="4"/>
      <c r="M59" s="4"/>
    </row>
    <row r="60" spans="1:13" ht="24" customHeight="1" x14ac:dyDescent="0.2">
      <c r="A60" s="121"/>
      <c r="B60" s="121"/>
      <c r="C60" s="16" t="s">
        <v>12</v>
      </c>
      <c r="D60" s="17">
        <f>SUM(D56:D59)</f>
        <v>365.37273999999996</v>
      </c>
      <c r="E60" s="17">
        <f t="shared" ref="E60:H60" si="21">SUM(E56:E59)</f>
        <v>0</v>
      </c>
      <c r="F60" s="17">
        <f t="shared" si="21"/>
        <v>0</v>
      </c>
      <c r="G60" s="17">
        <f t="shared" si="21"/>
        <v>0</v>
      </c>
      <c r="H60" s="17">
        <f t="shared" si="21"/>
        <v>365.37273999999996</v>
      </c>
      <c r="I60" s="4"/>
      <c r="J60" s="4"/>
      <c r="K60" s="4"/>
      <c r="L60" s="4"/>
      <c r="M60" s="4"/>
    </row>
    <row r="61" spans="1:13" ht="24" customHeight="1" x14ac:dyDescent="0.2">
      <c r="A61" s="121">
        <v>12</v>
      </c>
      <c r="B61" s="121" t="s">
        <v>26</v>
      </c>
      <c r="C61" s="13" t="s">
        <v>8</v>
      </c>
      <c r="D61" s="14">
        <v>8241.8659282000008</v>
      </c>
      <c r="E61" s="14"/>
      <c r="F61" s="14"/>
      <c r="G61" s="14"/>
      <c r="H61" s="14">
        <f>SUM(D61:G61)</f>
        <v>8241.8659282000008</v>
      </c>
      <c r="I61" s="4"/>
      <c r="J61" s="4"/>
      <c r="K61" s="4"/>
      <c r="L61" s="4"/>
      <c r="M61" s="4"/>
    </row>
    <row r="62" spans="1:13" ht="24" customHeight="1" x14ac:dyDescent="0.2">
      <c r="A62" s="121"/>
      <c r="B62" s="121"/>
      <c r="C62" s="13" t="s">
        <v>9</v>
      </c>
      <c r="D62" s="14">
        <v>1014.6322494999999</v>
      </c>
      <c r="E62" s="14"/>
      <c r="F62" s="14"/>
      <c r="G62" s="14"/>
      <c r="H62" s="14">
        <f t="shared" ref="H62:H64" si="22">SUM(D62:G62)</f>
        <v>1014.6322494999999</v>
      </c>
      <c r="I62" s="4"/>
      <c r="J62" s="4"/>
      <c r="K62" s="4"/>
      <c r="L62" s="4"/>
      <c r="M62" s="4"/>
    </row>
    <row r="63" spans="1:13" ht="24" customHeight="1" x14ac:dyDescent="0.2">
      <c r="A63" s="121"/>
      <c r="B63" s="121"/>
      <c r="C63" s="15" t="s">
        <v>10</v>
      </c>
      <c r="D63" s="14">
        <v>2831.4167130000001</v>
      </c>
      <c r="E63" s="14"/>
      <c r="F63" s="14"/>
      <c r="G63" s="14"/>
      <c r="H63" s="14">
        <f t="shared" si="22"/>
        <v>2831.4167130000001</v>
      </c>
      <c r="I63" s="4"/>
      <c r="J63" s="4"/>
      <c r="K63" s="4"/>
      <c r="L63" s="4"/>
      <c r="M63" s="4"/>
    </row>
    <row r="64" spans="1:13" ht="24" customHeight="1" x14ac:dyDescent="0.2">
      <c r="A64" s="121"/>
      <c r="B64" s="121"/>
      <c r="C64" s="13" t="s">
        <v>11</v>
      </c>
      <c r="D64" s="14">
        <v>0</v>
      </c>
      <c r="E64" s="14"/>
      <c r="F64" s="14"/>
      <c r="G64" s="14"/>
      <c r="H64" s="14">
        <f t="shared" si="22"/>
        <v>0</v>
      </c>
      <c r="I64" s="4"/>
      <c r="J64" s="4"/>
      <c r="K64" s="4"/>
      <c r="L64" s="4"/>
      <c r="M64" s="4"/>
    </row>
    <row r="65" spans="1:13" ht="24" customHeight="1" x14ac:dyDescent="0.2">
      <c r="A65" s="121"/>
      <c r="B65" s="121"/>
      <c r="C65" s="16" t="s">
        <v>12</v>
      </c>
      <c r="D65" s="17">
        <f>SUM(D61:D64)</f>
        <v>12087.914890700002</v>
      </c>
      <c r="E65" s="17">
        <f t="shared" ref="E65:H65" si="23">SUM(E61:E64)</f>
        <v>0</v>
      </c>
      <c r="F65" s="17">
        <f t="shared" si="23"/>
        <v>0</v>
      </c>
      <c r="G65" s="17">
        <f t="shared" si="23"/>
        <v>0</v>
      </c>
      <c r="H65" s="17">
        <f t="shared" si="23"/>
        <v>12087.914890700002</v>
      </c>
      <c r="I65" s="4"/>
      <c r="J65" s="4"/>
      <c r="K65" s="4"/>
      <c r="L65" s="4"/>
      <c r="M65" s="4"/>
    </row>
    <row r="66" spans="1:13" ht="24" customHeight="1" x14ac:dyDescent="0.2">
      <c r="A66" s="121">
        <v>13</v>
      </c>
      <c r="B66" s="121" t="s">
        <v>27</v>
      </c>
      <c r="C66" s="13" t="s">
        <v>8</v>
      </c>
      <c r="D66" s="14">
        <v>718.03</v>
      </c>
      <c r="E66" s="14"/>
      <c r="F66" s="14"/>
      <c r="G66" s="14"/>
      <c r="H66" s="14">
        <f>SUM(D66:G66)</f>
        <v>718.03</v>
      </c>
      <c r="I66" s="4"/>
      <c r="J66" s="4"/>
      <c r="K66" s="4"/>
      <c r="L66" s="4"/>
      <c r="M66" s="4"/>
    </row>
    <row r="67" spans="1:13" ht="24" customHeight="1" x14ac:dyDescent="0.2">
      <c r="A67" s="121"/>
      <c r="B67" s="121"/>
      <c r="C67" s="13" t="s">
        <v>9</v>
      </c>
      <c r="D67" s="14">
        <v>107.80199999999999</v>
      </c>
      <c r="E67" s="14"/>
      <c r="F67" s="14"/>
      <c r="G67" s="14"/>
      <c r="H67" s="14">
        <f t="shared" ref="H67:H69" si="24">SUM(D67:G67)</f>
        <v>107.80199999999999</v>
      </c>
      <c r="I67" s="4"/>
      <c r="J67" s="4"/>
      <c r="K67" s="4"/>
      <c r="L67" s="4"/>
      <c r="M67" s="4"/>
    </row>
    <row r="68" spans="1:13" ht="24" customHeight="1" x14ac:dyDescent="0.2">
      <c r="A68" s="121"/>
      <c r="B68" s="121"/>
      <c r="C68" s="15" t="s">
        <v>10</v>
      </c>
      <c r="D68" s="14">
        <v>0</v>
      </c>
      <c r="E68" s="14"/>
      <c r="F68" s="14"/>
      <c r="G68" s="14"/>
      <c r="H68" s="14">
        <f t="shared" si="24"/>
        <v>0</v>
      </c>
      <c r="I68" s="4"/>
      <c r="J68" s="4"/>
      <c r="K68" s="4"/>
      <c r="L68" s="4"/>
      <c r="M68" s="4"/>
    </row>
    <row r="69" spans="1:13" ht="24" customHeight="1" x14ac:dyDescent="0.2">
      <c r="A69" s="121"/>
      <c r="B69" s="121"/>
      <c r="C69" s="13" t="s">
        <v>11</v>
      </c>
      <c r="D69" s="14">
        <v>0</v>
      </c>
      <c r="E69" s="14"/>
      <c r="F69" s="14"/>
      <c r="G69" s="14"/>
      <c r="H69" s="14">
        <f t="shared" si="24"/>
        <v>0</v>
      </c>
      <c r="I69" s="4"/>
      <c r="J69" s="4"/>
      <c r="K69" s="4"/>
      <c r="L69" s="4"/>
      <c r="M69" s="4"/>
    </row>
    <row r="70" spans="1:13" ht="24" customHeight="1" x14ac:dyDescent="0.2">
      <c r="A70" s="121"/>
      <c r="B70" s="121"/>
      <c r="C70" s="16" t="s">
        <v>12</v>
      </c>
      <c r="D70" s="17">
        <f>SUM(D66:D69)</f>
        <v>825.83199999999999</v>
      </c>
      <c r="E70" s="17">
        <f t="shared" ref="E70:H70" si="25">SUM(E66:E69)</f>
        <v>0</v>
      </c>
      <c r="F70" s="17">
        <f t="shared" si="25"/>
        <v>0</v>
      </c>
      <c r="G70" s="17">
        <f t="shared" si="25"/>
        <v>0</v>
      </c>
      <c r="H70" s="17">
        <f t="shared" si="25"/>
        <v>825.83199999999999</v>
      </c>
      <c r="I70" s="4"/>
      <c r="J70" s="4"/>
      <c r="K70" s="4"/>
      <c r="L70" s="4"/>
      <c r="M70" s="4"/>
    </row>
    <row r="71" spans="1:13" ht="24" customHeight="1" x14ac:dyDescent="0.2">
      <c r="A71" s="121">
        <v>14</v>
      </c>
      <c r="B71" s="121" t="s">
        <v>79</v>
      </c>
      <c r="C71" s="13" t="s">
        <v>8</v>
      </c>
      <c r="D71" s="14">
        <v>3669.4250000000002</v>
      </c>
      <c r="E71" s="14"/>
      <c r="F71" s="14"/>
      <c r="G71" s="14"/>
      <c r="H71" s="14">
        <f>SUM(D71:G71)</f>
        <v>3669.4250000000002</v>
      </c>
      <c r="I71" s="4"/>
      <c r="J71" s="4"/>
      <c r="K71" s="4"/>
      <c r="L71" s="4"/>
      <c r="M71" s="4"/>
    </row>
    <row r="72" spans="1:13" ht="24" customHeight="1" x14ac:dyDescent="0.2">
      <c r="A72" s="121"/>
      <c r="B72" s="121"/>
      <c r="C72" s="13" t="s">
        <v>9</v>
      </c>
      <c r="D72" s="14">
        <v>3714.5149999999994</v>
      </c>
      <c r="E72" s="14"/>
      <c r="F72" s="14"/>
      <c r="G72" s="14"/>
      <c r="H72" s="14">
        <f t="shared" ref="H72:H74" si="26">SUM(D72:G72)</f>
        <v>3714.5149999999994</v>
      </c>
      <c r="I72" s="4"/>
      <c r="J72" s="4"/>
      <c r="K72" s="4"/>
      <c r="L72" s="4"/>
      <c r="M72" s="4"/>
    </row>
    <row r="73" spans="1:13" ht="24" customHeight="1" x14ac:dyDescent="0.2">
      <c r="A73" s="121"/>
      <c r="B73" s="121"/>
      <c r="C73" s="13" t="s">
        <v>28</v>
      </c>
      <c r="D73" s="14">
        <v>3.5070000000000001</v>
      </c>
      <c r="E73" s="14"/>
      <c r="F73" s="14"/>
      <c r="G73" s="14"/>
      <c r="H73" s="14">
        <f t="shared" si="26"/>
        <v>3.5070000000000001</v>
      </c>
      <c r="I73" s="4"/>
      <c r="J73" s="4"/>
      <c r="K73" s="4"/>
      <c r="L73" s="4"/>
      <c r="M73" s="4"/>
    </row>
    <row r="74" spans="1:13" ht="24" customHeight="1" x14ac:dyDescent="0.2">
      <c r="A74" s="121"/>
      <c r="B74" s="121"/>
      <c r="C74" s="13" t="s">
        <v>11</v>
      </c>
      <c r="D74" s="14">
        <v>0</v>
      </c>
      <c r="E74" s="14"/>
      <c r="F74" s="14"/>
      <c r="G74" s="14"/>
      <c r="H74" s="14">
        <f t="shared" si="26"/>
        <v>0</v>
      </c>
      <c r="I74" s="4"/>
      <c r="J74" s="4"/>
      <c r="K74" s="4"/>
      <c r="L74" s="4"/>
      <c r="M74" s="4"/>
    </row>
    <row r="75" spans="1:13" ht="24" customHeight="1" x14ac:dyDescent="0.2">
      <c r="A75" s="121"/>
      <c r="B75" s="121"/>
      <c r="C75" s="16" t="s">
        <v>12</v>
      </c>
      <c r="D75" s="17">
        <f>SUM(D71:D74)</f>
        <v>7387.4469999999992</v>
      </c>
      <c r="E75" s="17">
        <f t="shared" ref="E75:H75" si="27">SUM(E71:E74)</f>
        <v>0</v>
      </c>
      <c r="F75" s="17">
        <f t="shared" si="27"/>
        <v>0</v>
      </c>
      <c r="G75" s="17">
        <f>SUM(G71:G74)</f>
        <v>0</v>
      </c>
      <c r="H75" s="17">
        <f t="shared" si="27"/>
        <v>7387.4469999999992</v>
      </c>
      <c r="I75" s="4"/>
      <c r="J75" s="4"/>
      <c r="K75" s="4"/>
      <c r="L75" s="4"/>
      <c r="M75" s="4"/>
    </row>
    <row r="76" spans="1:13" ht="24" customHeight="1" x14ac:dyDescent="0.2">
      <c r="A76" s="121">
        <v>15</v>
      </c>
      <c r="B76" s="121" t="s">
        <v>76</v>
      </c>
      <c r="C76" s="13" t="s">
        <v>8</v>
      </c>
      <c r="D76" s="14">
        <v>1117.25</v>
      </c>
      <c r="E76" s="14"/>
      <c r="F76" s="14"/>
      <c r="G76" s="14"/>
      <c r="H76" s="14">
        <f>SUM(D76:G76)</f>
        <v>1117.25</v>
      </c>
      <c r="I76" s="4"/>
      <c r="J76" s="4"/>
      <c r="K76" s="4"/>
      <c r="L76" s="4"/>
      <c r="M76" s="4"/>
    </row>
    <row r="77" spans="1:13" ht="24" customHeight="1" x14ac:dyDescent="0.2">
      <c r="A77" s="121"/>
      <c r="B77" s="121"/>
      <c r="C77" s="13" t="s">
        <v>9</v>
      </c>
      <c r="D77" s="14">
        <v>572.1149999999999</v>
      </c>
      <c r="E77" s="14"/>
      <c r="F77" s="14"/>
      <c r="G77" s="14"/>
      <c r="H77" s="14">
        <f t="shared" ref="H77:H79" si="28">SUM(D77:G77)</f>
        <v>572.1149999999999</v>
      </c>
      <c r="I77" s="4"/>
      <c r="J77" s="4"/>
      <c r="K77" s="4"/>
      <c r="L77" s="4"/>
      <c r="M77" s="4"/>
    </row>
    <row r="78" spans="1:13" ht="24" customHeight="1" x14ac:dyDescent="0.2">
      <c r="A78" s="121"/>
      <c r="B78" s="121"/>
      <c r="C78" s="15" t="s">
        <v>10</v>
      </c>
      <c r="D78" s="14">
        <v>0</v>
      </c>
      <c r="E78" s="14"/>
      <c r="F78" s="14"/>
      <c r="G78" s="14"/>
      <c r="H78" s="14">
        <f t="shared" si="28"/>
        <v>0</v>
      </c>
      <c r="I78" s="4"/>
      <c r="J78" s="4"/>
      <c r="K78" s="4"/>
      <c r="L78" s="4"/>
      <c r="M78" s="4"/>
    </row>
    <row r="79" spans="1:13" ht="24" customHeight="1" x14ac:dyDescent="0.2">
      <c r="A79" s="121"/>
      <c r="B79" s="121"/>
      <c r="C79" s="13" t="s">
        <v>11</v>
      </c>
      <c r="D79" s="14">
        <v>0</v>
      </c>
      <c r="E79" s="14"/>
      <c r="F79" s="14"/>
      <c r="G79" s="14"/>
      <c r="H79" s="14">
        <f t="shared" si="28"/>
        <v>0</v>
      </c>
      <c r="I79" s="4"/>
      <c r="J79" s="4"/>
      <c r="K79" s="4"/>
      <c r="L79" s="4"/>
      <c r="M79" s="4"/>
    </row>
    <row r="80" spans="1:13" ht="24" customHeight="1" x14ac:dyDescent="0.2">
      <c r="A80" s="121"/>
      <c r="B80" s="121"/>
      <c r="C80" s="16" t="s">
        <v>12</v>
      </c>
      <c r="D80" s="17">
        <f>SUM(D76:D79)</f>
        <v>1689.3649999999998</v>
      </c>
      <c r="E80" s="17">
        <f t="shared" ref="E80:H80" si="29">SUM(E76:E79)</f>
        <v>0</v>
      </c>
      <c r="F80" s="17">
        <f>SUM(F76:F79)</f>
        <v>0</v>
      </c>
      <c r="G80" s="17">
        <f t="shared" si="29"/>
        <v>0</v>
      </c>
      <c r="H80" s="17">
        <f t="shared" si="29"/>
        <v>1689.3649999999998</v>
      </c>
      <c r="I80" s="4"/>
      <c r="J80" s="4"/>
      <c r="K80" s="4"/>
      <c r="L80" s="4"/>
      <c r="M80" s="4"/>
    </row>
    <row r="81" spans="1:13" ht="24" customHeight="1" x14ac:dyDescent="0.2">
      <c r="A81" s="121" t="s">
        <v>29</v>
      </c>
      <c r="B81" s="121"/>
      <c r="C81" s="13" t="s">
        <v>8</v>
      </c>
      <c r="D81" s="14">
        <f>SUM(D6,D11,D16,D21,D26,D31,D36,D41,D46,D51,D56,D61,D66,D71,D76,)</f>
        <v>37567.97488004234</v>
      </c>
      <c r="E81" s="14">
        <f t="shared" ref="E81:G81" si="30">SUM(E6,E11,E16,E21,E26,E31,E36,E41,E46,E51,E56,E61,E66,E71,E76,)</f>
        <v>0</v>
      </c>
      <c r="F81" s="14">
        <f>SUM(F6,F11,F16,F21,F26,F31,F36,F41,F46,F51,F56,F61,F66,F71,F76,)</f>
        <v>0</v>
      </c>
      <c r="G81" s="14">
        <f t="shared" si="30"/>
        <v>0</v>
      </c>
      <c r="H81" s="14">
        <f>SUM(H6,H11,H16,H21,H26,H31,H36,H41,H46,H51,H56,H61,H66,H71,H76,)</f>
        <v>37567.97488004234</v>
      </c>
      <c r="I81" s="4"/>
      <c r="J81" s="4"/>
      <c r="K81" s="4"/>
      <c r="L81" s="4"/>
      <c r="M81" s="4"/>
    </row>
    <row r="82" spans="1:13" ht="24" customHeight="1" x14ac:dyDescent="0.2">
      <c r="A82" s="121"/>
      <c r="B82" s="121"/>
      <c r="C82" s="13" t="s">
        <v>9</v>
      </c>
      <c r="D82" s="14">
        <f t="shared" ref="D82:G82" si="31">SUM(D7,D12,D17,D22,D27,D32,D37,D42,D47,D52,D57,D62,D67,D72,D77,)</f>
        <v>45563.605303343124</v>
      </c>
      <c r="E82" s="14">
        <f t="shared" si="31"/>
        <v>0</v>
      </c>
      <c r="F82" s="14">
        <f>SUM(F7,F12,F17,F22,F27,F32,F37,F42,F47,F52,F57,F62,F67,F72,F77,)</f>
        <v>0</v>
      </c>
      <c r="G82" s="14">
        <f t="shared" si="31"/>
        <v>0</v>
      </c>
      <c r="H82" s="14">
        <f>SUM(H7,H12,H17,H22,H27,H32,H37,H42,H47,H52,H57,H62,H67,H72,H77,)</f>
        <v>45563.605303343124</v>
      </c>
      <c r="I82" s="4"/>
      <c r="J82" s="4"/>
      <c r="K82" s="4"/>
      <c r="L82" s="4"/>
      <c r="M82" s="4"/>
    </row>
    <row r="83" spans="1:13" ht="24" customHeight="1" x14ac:dyDescent="0.2">
      <c r="A83" s="121"/>
      <c r="B83" s="121"/>
      <c r="C83" s="15" t="s">
        <v>10</v>
      </c>
      <c r="D83" s="14">
        <f t="shared" ref="D83:G83" si="32">SUM(D8,D13,D18,D23,D28,D33,D38,D43,D48,D53,D58,D63,D68,D73,D78,)</f>
        <v>75380.853965324612</v>
      </c>
      <c r="E83" s="14">
        <f t="shared" si="32"/>
        <v>0</v>
      </c>
      <c r="F83" s="14">
        <f t="shared" si="32"/>
        <v>0</v>
      </c>
      <c r="G83" s="14">
        <f t="shared" si="32"/>
        <v>0</v>
      </c>
      <c r="H83" s="14">
        <f>SUM(H8,H13,H18,H23,H28,H33,H38,H43,H48,H53,H58,H63,H68,H73,H78,)</f>
        <v>75380.853965324612</v>
      </c>
      <c r="I83" s="4"/>
      <c r="J83" s="4"/>
      <c r="K83" s="4"/>
      <c r="L83" s="4"/>
      <c r="M83" s="4"/>
    </row>
    <row r="84" spans="1:13" ht="24" customHeight="1" x14ac:dyDescent="0.2">
      <c r="A84" s="121"/>
      <c r="B84" s="121"/>
      <c r="C84" s="13" t="s">
        <v>11</v>
      </c>
      <c r="D84" s="14">
        <f t="shared" ref="D84:H84" si="33">SUM(D9,D14,D19,D24,D29,D34,D39,D44,D49,D54,D59,D64,D69,D74,D79,)</f>
        <v>0</v>
      </c>
      <c r="E84" s="14">
        <f t="shared" si="33"/>
        <v>0</v>
      </c>
      <c r="F84" s="14">
        <f t="shared" si="33"/>
        <v>0</v>
      </c>
      <c r="G84" s="14">
        <f t="shared" si="33"/>
        <v>0</v>
      </c>
      <c r="H84" s="14">
        <f t="shared" si="33"/>
        <v>0</v>
      </c>
      <c r="I84" s="4"/>
      <c r="J84" s="4"/>
      <c r="K84" s="4"/>
      <c r="L84" s="4"/>
      <c r="M84" s="4"/>
    </row>
    <row r="85" spans="1:13" ht="24" customHeight="1" x14ac:dyDescent="0.2">
      <c r="A85" s="121"/>
      <c r="B85" s="121"/>
      <c r="C85" s="16" t="s">
        <v>12</v>
      </c>
      <c r="D85" s="18">
        <f>SUM(D81:D84)</f>
        <v>158512.43414871008</v>
      </c>
      <c r="E85" s="18">
        <f t="shared" ref="E85:G85" si="34">SUM(E81:E84)</f>
        <v>0</v>
      </c>
      <c r="F85" s="18">
        <f t="shared" si="34"/>
        <v>0</v>
      </c>
      <c r="G85" s="18">
        <f t="shared" si="34"/>
        <v>0</v>
      </c>
      <c r="H85" s="18">
        <f>SUM(H81:H84)</f>
        <v>158512.43414871008</v>
      </c>
      <c r="I85" s="4"/>
      <c r="J85" s="4"/>
      <c r="K85" s="4"/>
      <c r="L85" s="4"/>
      <c r="M85" s="4"/>
    </row>
    <row r="86" spans="1:13" ht="24" customHeight="1" x14ac:dyDescent="0.2">
      <c r="A86" s="19"/>
      <c r="B86" s="20"/>
      <c r="C86" s="21"/>
      <c r="D86" s="22"/>
      <c r="E86" s="22"/>
      <c r="F86" s="22"/>
      <c r="G86" s="23"/>
      <c r="H86" s="23"/>
      <c r="I86" s="4"/>
      <c r="J86" s="4"/>
      <c r="K86" s="4"/>
      <c r="L86" s="4"/>
      <c r="M86" s="4"/>
    </row>
    <row r="87" spans="1:13" x14ac:dyDescent="0.2">
      <c r="A87" s="4"/>
      <c r="B87" s="4"/>
      <c r="C87" s="24"/>
      <c r="D87" s="22"/>
      <c r="E87" s="22"/>
      <c r="F87" s="22"/>
      <c r="G87" s="4"/>
      <c r="H87" s="4"/>
      <c r="I87" s="4"/>
      <c r="J87" s="4"/>
      <c r="K87" s="4"/>
      <c r="L87" s="4"/>
      <c r="M87" s="4"/>
    </row>
    <row r="88" spans="1:13" x14ac:dyDescent="0.2">
      <c r="A88" s="25" t="s">
        <v>30</v>
      </c>
      <c r="B88" s="26"/>
      <c r="C88" s="26"/>
      <c r="D88" s="26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27" t="s">
        <v>31</v>
      </c>
      <c r="B89" s="26"/>
      <c r="C89" s="26"/>
      <c r="D89" s="26"/>
      <c r="E89" s="4"/>
      <c r="F89" s="4"/>
      <c r="G89" s="4"/>
      <c r="H89" s="4"/>
      <c r="I89" s="4"/>
      <c r="J89" s="4"/>
      <c r="K89" s="4"/>
      <c r="L89" s="4"/>
      <c r="M89" s="4"/>
    </row>
  </sheetData>
  <mergeCells count="33">
    <mergeCell ref="B76:B80"/>
    <mergeCell ref="A81:B85"/>
    <mergeCell ref="B61:B65"/>
    <mergeCell ref="B66:B70"/>
    <mergeCell ref="B71:B75"/>
    <mergeCell ref="A61:A65"/>
    <mergeCell ref="A66:A70"/>
    <mergeCell ref="A71:A75"/>
    <mergeCell ref="A76:A80"/>
    <mergeCell ref="A46:A50"/>
    <mergeCell ref="B46:B50"/>
    <mergeCell ref="A51:A55"/>
    <mergeCell ref="B51:B55"/>
    <mergeCell ref="A56:A60"/>
    <mergeCell ref="B56:B60"/>
    <mergeCell ref="A31:A35"/>
    <mergeCell ref="B31:B35"/>
    <mergeCell ref="A36:A40"/>
    <mergeCell ref="B36:B40"/>
    <mergeCell ref="A41:A45"/>
    <mergeCell ref="B41:B45"/>
    <mergeCell ref="A16:A20"/>
    <mergeCell ref="B16:B20"/>
    <mergeCell ref="A21:A25"/>
    <mergeCell ref="B21:B25"/>
    <mergeCell ref="A26:A30"/>
    <mergeCell ref="B26:B30"/>
    <mergeCell ref="A1:H1"/>
    <mergeCell ref="A2:H2"/>
    <mergeCell ref="A6:A10"/>
    <mergeCell ref="B6:B10"/>
    <mergeCell ref="A11:A15"/>
    <mergeCell ref="B11:B1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3AC0-3D6D-4801-9D7A-C044C4CB1353}">
  <dimension ref="A1:N31"/>
  <sheetViews>
    <sheetView view="pageBreakPreview" topLeftCell="D1" zoomScale="96" zoomScaleNormal="100" zoomScaleSheetLayoutView="96" workbookViewId="0">
      <selection activeCell="K21" sqref="K21"/>
    </sheetView>
  </sheetViews>
  <sheetFormatPr defaultColWidth="9.140625" defaultRowHeight="15" x14ac:dyDescent="0.25"/>
  <cols>
    <col min="1" max="1" width="19.5703125" style="28" customWidth="1"/>
    <col min="2" max="3" width="16.28515625" style="28" customWidth="1"/>
    <col min="4" max="4" width="17.7109375" style="28" customWidth="1"/>
    <col min="5" max="5" width="18.28515625" style="28" customWidth="1"/>
    <col min="6" max="6" width="16.7109375" style="28" customWidth="1"/>
    <col min="7" max="7" width="15.28515625" style="28" customWidth="1"/>
    <col min="8" max="8" width="9.140625" style="28"/>
    <col min="9" max="10" width="12.7109375" style="28" customWidth="1"/>
    <col min="11" max="16384" width="9.140625" style="28"/>
  </cols>
  <sheetData>
    <row r="1" spans="1:13" x14ac:dyDescent="0.25">
      <c r="A1" s="125" t="s">
        <v>105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3" x14ac:dyDescent="0.25">
      <c r="A2" s="126" t="s">
        <v>106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x14ac:dyDescent="0.25">
      <c r="A3" s="29"/>
      <c r="B3" s="29"/>
      <c r="C3" s="29"/>
      <c r="D3" s="29"/>
      <c r="E3" s="29"/>
      <c r="F3" s="29"/>
      <c r="G3" s="30"/>
      <c r="H3" s="30"/>
      <c r="I3" s="30"/>
      <c r="J3" s="30"/>
      <c r="K3" s="30"/>
    </row>
    <row r="4" spans="1:13" x14ac:dyDescent="0.25">
      <c r="A4" s="31"/>
      <c r="B4" s="31"/>
      <c r="C4" s="31"/>
      <c r="D4" s="31"/>
      <c r="E4" s="31"/>
      <c r="F4" s="30"/>
      <c r="G4" s="31"/>
      <c r="H4" s="29"/>
      <c r="I4" s="29"/>
      <c r="J4" s="29"/>
      <c r="K4" s="32" t="s">
        <v>0</v>
      </c>
    </row>
    <row r="5" spans="1:13" ht="15" customHeight="1" x14ac:dyDescent="0.25">
      <c r="A5" s="127" t="s">
        <v>32</v>
      </c>
      <c r="B5" s="128" t="s">
        <v>33</v>
      </c>
      <c r="C5" s="128"/>
      <c r="D5" s="128" t="s">
        <v>34</v>
      </c>
      <c r="E5" s="128"/>
      <c r="F5" s="128" t="s">
        <v>35</v>
      </c>
      <c r="G5" s="128"/>
      <c r="H5" s="127" t="s">
        <v>36</v>
      </c>
      <c r="I5" s="127" t="s">
        <v>37</v>
      </c>
      <c r="J5" s="127" t="s">
        <v>38</v>
      </c>
      <c r="K5" s="127" t="s">
        <v>39</v>
      </c>
    </row>
    <row r="6" spans="1:13" x14ac:dyDescent="0.25">
      <c r="A6" s="123"/>
      <c r="B6" s="129"/>
      <c r="C6" s="129"/>
      <c r="D6" s="129"/>
      <c r="E6" s="129"/>
      <c r="F6" s="129"/>
      <c r="G6" s="129"/>
      <c r="H6" s="122"/>
      <c r="I6" s="122"/>
      <c r="J6" s="122"/>
      <c r="K6" s="122"/>
    </row>
    <row r="7" spans="1:13" ht="15" customHeight="1" x14ac:dyDescent="0.25">
      <c r="A7" s="123"/>
      <c r="B7" s="122" t="s">
        <v>40</v>
      </c>
      <c r="C7" s="122" t="s">
        <v>41</v>
      </c>
      <c r="D7" s="122" t="s">
        <v>42</v>
      </c>
      <c r="E7" s="122" t="s">
        <v>43</v>
      </c>
      <c r="F7" s="122" t="s">
        <v>44</v>
      </c>
      <c r="G7" s="122" t="s">
        <v>41</v>
      </c>
      <c r="H7" s="122"/>
      <c r="I7" s="122"/>
      <c r="J7" s="122"/>
      <c r="K7" s="122"/>
    </row>
    <row r="8" spans="1:13" x14ac:dyDescent="0.25">
      <c r="A8" s="123"/>
      <c r="B8" s="123"/>
      <c r="C8" s="123"/>
      <c r="D8" s="123"/>
      <c r="E8" s="123"/>
      <c r="F8" s="123"/>
      <c r="G8" s="123"/>
      <c r="H8" s="122"/>
      <c r="I8" s="122"/>
      <c r="J8" s="122"/>
      <c r="K8" s="122"/>
    </row>
    <row r="9" spans="1:13" x14ac:dyDescent="0.25">
      <c r="A9" s="123"/>
      <c r="B9" s="123"/>
      <c r="C9" s="123"/>
      <c r="D9" s="123"/>
      <c r="E9" s="123"/>
      <c r="F9" s="123"/>
      <c r="G9" s="123"/>
      <c r="H9" s="122"/>
      <c r="I9" s="122"/>
      <c r="J9" s="122"/>
      <c r="K9" s="122"/>
    </row>
    <row r="10" spans="1:13" x14ac:dyDescent="0.25">
      <c r="A10" s="124"/>
      <c r="B10" s="124"/>
      <c r="C10" s="124"/>
      <c r="D10" s="124"/>
      <c r="E10" s="124"/>
      <c r="F10" s="124"/>
      <c r="G10" s="124"/>
      <c r="H10" s="130"/>
      <c r="I10" s="130"/>
      <c r="J10" s="130"/>
      <c r="K10" s="130"/>
    </row>
    <row r="11" spans="1:13" ht="15" customHeight="1" x14ac:dyDescent="0.25">
      <c r="A11" s="33" t="s">
        <v>7</v>
      </c>
      <c r="B11" s="34">
        <v>228.489</v>
      </c>
      <c r="C11" s="34">
        <v>67.794999999999987</v>
      </c>
      <c r="D11" s="34">
        <v>0</v>
      </c>
      <c r="E11" s="34">
        <v>20.882000000000001</v>
      </c>
      <c r="F11" s="34">
        <v>0</v>
      </c>
      <c r="G11" s="34">
        <v>0</v>
      </c>
      <c r="H11" s="34">
        <f>SUM(B11,C11,D11,E11,F11,G11)</f>
        <v>317.166</v>
      </c>
      <c r="I11" s="34">
        <v>0</v>
      </c>
      <c r="J11" s="34">
        <v>0</v>
      </c>
      <c r="K11" s="35">
        <f>SUM(H11+I11+J11)</f>
        <v>317.166</v>
      </c>
      <c r="M11" s="36"/>
    </row>
    <row r="12" spans="1:13" ht="15" customHeight="1" x14ac:dyDescent="0.25">
      <c r="A12" s="33" t="s">
        <v>13</v>
      </c>
      <c r="B12" s="34">
        <v>680.46</v>
      </c>
      <c r="C12" s="34">
        <v>82.265999999999991</v>
      </c>
      <c r="D12" s="34">
        <v>1086.1890000000001</v>
      </c>
      <c r="E12" s="34">
        <v>76.846000000000004</v>
      </c>
      <c r="F12" s="34">
        <v>377.21800000000002</v>
      </c>
      <c r="G12" s="34">
        <v>109.249</v>
      </c>
      <c r="H12" s="34">
        <f>SUM(B12,C12,D12,E12,F12,G12)</f>
        <v>2412.2279999999996</v>
      </c>
      <c r="I12" s="34">
        <v>6136.7029999999995</v>
      </c>
      <c r="J12" s="34">
        <v>0</v>
      </c>
      <c r="K12" s="35">
        <f t="shared" ref="K12:K25" si="0">SUM(H12+I12+J12)</f>
        <v>8548.9309999999987</v>
      </c>
      <c r="M12" s="36"/>
    </row>
    <row r="13" spans="1:13" ht="15" customHeight="1" x14ac:dyDescent="0.25">
      <c r="A13" s="33" t="s">
        <v>99</v>
      </c>
      <c r="B13" s="34">
        <v>2956.7190000000001</v>
      </c>
      <c r="C13" s="34">
        <v>587.30499999999995</v>
      </c>
      <c r="D13" s="34">
        <v>1678.7009999999998</v>
      </c>
      <c r="E13" s="34">
        <v>987.17800000000011</v>
      </c>
      <c r="F13" s="34">
        <v>2042.402</v>
      </c>
      <c r="G13" s="34">
        <v>944.13199999999995</v>
      </c>
      <c r="H13" s="34">
        <f t="shared" ref="H13:H24" si="1">SUM(B13,C13,D13,E13,F13,G13)</f>
        <v>9196.4369999999999</v>
      </c>
      <c r="I13" s="34">
        <v>52127.626799999998</v>
      </c>
      <c r="J13" s="34">
        <v>0</v>
      </c>
      <c r="K13" s="35">
        <f t="shared" si="0"/>
        <v>61324.063799999996</v>
      </c>
      <c r="M13" s="36"/>
    </row>
    <row r="14" spans="1:13" ht="15" customHeight="1" x14ac:dyDescent="0.25">
      <c r="A14" s="33" t="s">
        <v>17</v>
      </c>
      <c r="B14" s="34">
        <v>7.4329999999999998</v>
      </c>
      <c r="C14" s="34">
        <v>41.679000000000002</v>
      </c>
      <c r="D14" s="34">
        <v>0</v>
      </c>
      <c r="E14" s="34">
        <v>0</v>
      </c>
      <c r="F14" s="34">
        <v>67.561999999999998</v>
      </c>
      <c r="G14" s="34">
        <v>0</v>
      </c>
      <c r="H14" s="34">
        <f t="shared" si="1"/>
        <v>116.67400000000001</v>
      </c>
      <c r="I14" s="34">
        <v>0</v>
      </c>
      <c r="J14" s="34">
        <v>0</v>
      </c>
      <c r="K14" s="35">
        <f t="shared" si="0"/>
        <v>116.67400000000001</v>
      </c>
      <c r="M14" s="36"/>
    </row>
    <row r="15" spans="1:13" ht="15" customHeight="1" x14ac:dyDescent="0.25">
      <c r="A15" s="33" t="s">
        <v>18</v>
      </c>
      <c r="B15" s="34">
        <v>2232.8179999999998</v>
      </c>
      <c r="C15" s="34">
        <v>0</v>
      </c>
      <c r="D15" s="34">
        <v>998.04500000000007</v>
      </c>
      <c r="E15" s="34">
        <v>783.83299999999997</v>
      </c>
      <c r="F15" s="34">
        <v>0</v>
      </c>
      <c r="G15" s="34">
        <v>0</v>
      </c>
      <c r="H15" s="34">
        <f t="shared" si="1"/>
        <v>4014.6959999999999</v>
      </c>
      <c r="I15" s="34">
        <v>0</v>
      </c>
      <c r="J15" s="34">
        <v>0</v>
      </c>
      <c r="K15" s="35">
        <f t="shared" si="0"/>
        <v>4014.6959999999999</v>
      </c>
      <c r="M15" s="36"/>
    </row>
    <row r="16" spans="1:13" ht="15" customHeight="1" x14ac:dyDescent="0.25">
      <c r="A16" s="33" t="s">
        <v>19</v>
      </c>
      <c r="B16" s="34">
        <v>390.15805499999999</v>
      </c>
      <c r="C16" s="34">
        <v>1126.0850599999999</v>
      </c>
      <c r="D16" s="34">
        <v>1181.971886</v>
      </c>
      <c r="E16" s="34">
        <v>1527.12276</v>
      </c>
      <c r="F16" s="34">
        <v>39.847563999999991</v>
      </c>
      <c r="G16" s="34">
        <v>148.40136000000001</v>
      </c>
      <c r="H16" s="34">
        <f t="shared" si="1"/>
        <v>4413.5866849999993</v>
      </c>
      <c r="I16" s="34">
        <v>3101.7714390000001</v>
      </c>
      <c r="J16" s="34">
        <v>0</v>
      </c>
      <c r="K16" s="35">
        <f t="shared" si="0"/>
        <v>7515.3581239999994</v>
      </c>
      <c r="M16" s="36"/>
    </row>
    <row r="17" spans="1:14" ht="15" customHeight="1" x14ac:dyDescent="0.25">
      <c r="A17" s="33" t="s">
        <v>20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f t="shared" si="1"/>
        <v>0</v>
      </c>
      <c r="I17" s="34">
        <v>44771.144594010002</v>
      </c>
      <c r="J17" s="34">
        <v>0</v>
      </c>
      <c r="K17" s="35">
        <f t="shared" si="0"/>
        <v>44771.144594010002</v>
      </c>
      <c r="M17" s="36"/>
    </row>
    <row r="18" spans="1:14" ht="15" customHeight="1" x14ac:dyDescent="0.25">
      <c r="A18" s="33" t="s">
        <v>21</v>
      </c>
      <c r="B18" s="34">
        <v>2289.4030000000002</v>
      </c>
      <c r="C18" s="34">
        <v>20.148</v>
      </c>
      <c r="D18" s="34">
        <v>801.78199999999993</v>
      </c>
      <c r="E18" s="34">
        <v>343.76300000000003</v>
      </c>
      <c r="F18" s="34">
        <v>502.46100000000001</v>
      </c>
      <c r="G18" s="34">
        <v>50.063000000000002</v>
      </c>
      <c r="H18" s="34">
        <f t="shared" si="1"/>
        <v>4007.6200000000008</v>
      </c>
      <c r="I18" s="34">
        <v>754.52199999999993</v>
      </c>
      <c r="J18" s="34">
        <v>0</v>
      </c>
      <c r="K18" s="35">
        <f t="shared" si="0"/>
        <v>4762.1420000000007</v>
      </c>
      <c r="M18" s="36"/>
    </row>
    <row r="19" spans="1:14" ht="15" customHeight="1" x14ac:dyDescent="0.25">
      <c r="A19" s="33" t="s">
        <v>23</v>
      </c>
      <c r="B19" s="34">
        <v>1385.0170000000001</v>
      </c>
      <c r="C19" s="34">
        <v>6.9</v>
      </c>
      <c r="D19" s="34">
        <v>404.74400000000003</v>
      </c>
      <c r="E19" s="34">
        <v>75.744</v>
      </c>
      <c r="F19" s="34">
        <v>443.65999999999997</v>
      </c>
      <c r="G19" s="34">
        <v>0</v>
      </c>
      <c r="H19" s="34">
        <f t="shared" si="1"/>
        <v>2316.0650000000001</v>
      </c>
      <c r="I19" s="34">
        <v>0</v>
      </c>
      <c r="J19" s="34">
        <v>0</v>
      </c>
      <c r="K19" s="35">
        <f t="shared" si="0"/>
        <v>2316.0650000000001</v>
      </c>
      <c r="M19" s="36"/>
    </row>
    <row r="20" spans="1:14" ht="15" customHeight="1" x14ac:dyDescent="0.25">
      <c r="A20" s="33" t="s">
        <v>24</v>
      </c>
      <c r="B20" s="34">
        <v>97.76700000000001</v>
      </c>
      <c r="C20" s="34">
        <v>10.664999999999999</v>
      </c>
      <c r="D20" s="34">
        <v>134.49699999999999</v>
      </c>
      <c r="E20" s="34">
        <v>172.459</v>
      </c>
      <c r="F20" s="34">
        <v>72.697000000000003</v>
      </c>
      <c r="G20" s="34">
        <v>125.91</v>
      </c>
      <c r="H20" s="34">
        <f t="shared" si="1"/>
        <v>613.995</v>
      </c>
      <c r="I20" s="34">
        <v>1769.5249999999999</v>
      </c>
      <c r="J20" s="34">
        <v>0</v>
      </c>
      <c r="K20" s="35">
        <f>SUM(H20+I20+J20)</f>
        <v>2383.52</v>
      </c>
      <c r="M20" s="36"/>
    </row>
    <row r="21" spans="1:14" ht="15" customHeight="1" x14ac:dyDescent="0.25">
      <c r="A21" s="33" t="s">
        <v>25</v>
      </c>
      <c r="B21" s="34">
        <v>0</v>
      </c>
      <c r="C21" s="34">
        <v>0</v>
      </c>
      <c r="D21" s="34">
        <v>0</v>
      </c>
      <c r="E21" s="34">
        <v>0</v>
      </c>
      <c r="F21" s="34">
        <v>7.7930000000000001</v>
      </c>
      <c r="G21" s="34">
        <v>15.592000000000001</v>
      </c>
      <c r="H21" s="34">
        <f t="shared" si="1"/>
        <v>23.385000000000002</v>
      </c>
      <c r="I21" s="34">
        <v>342.13200000000001</v>
      </c>
      <c r="J21" s="34">
        <v>0</v>
      </c>
      <c r="K21" s="35">
        <f t="shared" si="0"/>
        <v>365.517</v>
      </c>
      <c r="M21" s="36"/>
    </row>
    <row r="22" spans="1:14" ht="15" customHeight="1" x14ac:dyDescent="0.25">
      <c r="A22" s="33" t="s">
        <v>26</v>
      </c>
      <c r="B22" s="34">
        <v>719.81385299999999</v>
      </c>
      <c r="C22" s="34">
        <v>48.160239000000004</v>
      </c>
      <c r="D22" s="34">
        <v>8612.3437210000011</v>
      </c>
      <c r="E22" s="34">
        <v>1097.3731910000001</v>
      </c>
      <c r="F22" s="34">
        <v>129.3534324</v>
      </c>
      <c r="G22" s="34">
        <v>189.1068223</v>
      </c>
      <c r="H22" s="34">
        <f t="shared" si="1"/>
        <v>10796.151258700002</v>
      </c>
      <c r="I22" s="34">
        <v>1291.763631999999</v>
      </c>
      <c r="J22" s="34">
        <v>0</v>
      </c>
      <c r="K22" s="35">
        <f t="shared" si="0"/>
        <v>12087.9148907</v>
      </c>
      <c r="M22" s="36"/>
    </row>
    <row r="23" spans="1:14" ht="15" customHeight="1" x14ac:dyDescent="0.25">
      <c r="A23" s="33" t="s">
        <v>27</v>
      </c>
      <c r="B23" s="34">
        <v>13.775</v>
      </c>
      <c r="C23" s="34">
        <v>13.775</v>
      </c>
      <c r="D23" s="34">
        <v>246.79500000000002</v>
      </c>
      <c r="E23" s="34">
        <v>302.51400000000001</v>
      </c>
      <c r="F23" s="34">
        <v>75.787999999999997</v>
      </c>
      <c r="G23" s="34">
        <v>173.185</v>
      </c>
      <c r="H23" s="34">
        <f t="shared" si="1"/>
        <v>825.83200000000011</v>
      </c>
      <c r="I23" s="34">
        <v>0</v>
      </c>
      <c r="J23" s="34">
        <v>0</v>
      </c>
      <c r="K23" s="35">
        <f t="shared" si="0"/>
        <v>825.83200000000011</v>
      </c>
      <c r="M23" s="36"/>
    </row>
    <row r="24" spans="1:14" ht="15" customHeight="1" x14ac:dyDescent="0.25">
      <c r="A24" s="33" t="s">
        <v>79</v>
      </c>
      <c r="B24" s="34">
        <v>736.33899999999994</v>
      </c>
      <c r="C24" s="34">
        <v>0</v>
      </c>
      <c r="D24" s="34">
        <v>2426.2930000000001</v>
      </c>
      <c r="E24" s="34">
        <v>562.69900000000007</v>
      </c>
      <c r="F24" s="34">
        <v>670.87700000000007</v>
      </c>
      <c r="G24" s="34">
        <v>948.44600000000003</v>
      </c>
      <c r="H24" s="34">
        <f t="shared" si="1"/>
        <v>5344.6540000000005</v>
      </c>
      <c r="I24" s="34">
        <v>2039.6010000000001</v>
      </c>
      <c r="J24" s="34">
        <v>0</v>
      </c>
      <c r="K24" s="35">
        <f t="shared" si="0"/>
        <v>7384.255000000001</v>
      </c>
      <c r="M24" s="36"/>
    </row>
    <row r="25" spans="1:14" ht="15" customHeight="1" x14ac:dyDescent="0.25">
      <c r="A25" s="71" t="s">
        <v>76</v>
      </c>
      <c r="B25" s="34">
        <v>605.38000000000011</v>
      </c>
      <c r="C25" s="34">
        <v>0</v>
      </c>
      <c r="D25" s="34">
        <v>756.12999999999988</v>
      </c>
      <c r="E25" s="34">
        <v>282.31600000000003</v>
      </c>
      <c r="F25" s="34">
        <v>0</v>
      </c>
      <c r="G25" s="34">
        <v>10.963000000000001</v>
      </c>
      <c r="H25" s="34">
        <f>SUM(B25,C25,D25,E25,F25,G25)</f>
        <v>1654.789</v>
      </c>
      <c r="I25" s="34">
        <v>34.576000000000001</v>
      </c>
      <c r="J25" s="34">
        <v>0</v>
      </c>
      <c r="K25" s="35">
        <f t="shared" si="0"/>
        <v>1689.365</v>
      </c>
      <c r="M25" s="36"/>
    </row>
    <row r="26" spans="1:14" ht="24.95" customHeight="1" x14ac:dyDescent="0.25">
      <c r="A26" s="37" t="s">
        <v>45</v>
      </c>
      <c r="B26" s="38">
        <f t="shared" ref="B26:K26" si="2">SUM(B11:B25)</f>
        <v>12343.571907999998</v>
      </c>
      <c r="C26" s="38">
        <f t="shared" si="2"/>
        <v>2004.7782990000001</v>
      </c>
      <c r="D26" s="38">
        <f t="shared" si="2"/>
        <v>18327.491607000004</v>
      </c>
      <c r="E26" s="38">
        <f t="shared" si="2"/>
        <v>6232.7299510000003</v>
      </c>
      <c r="F26" s="38">
        <f t="shared" si="2"/>
        <v>4429.6589964000004</v>
      </c>
      <c r="G26" s="38">
        <f t="shared" si="2"/>
        <v>2715.0481823000005</v>
      </c>
      <c r="H26" s="38">
        <f t="shared" si="2"/>
        <v>46053.278943699996</v>
      </c>
      <c r="I26" s="38">
        <f t="shared" si="2"/>
        <v>112369.36546500999</v>
      </c>
      <c r="J26" s="38">
        <f t="shared" si="2"/>
        <v>0</v>
      </c>
      <c r="K26" s="38">
        <f t="shared" si="2"/>
        <v>158422.64440870995</v>
      </c>
    </row>
    <row r="27" spans="1:14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N27" s="69"/>
    </row>
    <row r="28" spans="1:14" x14ac:dyDescent="0.25">
      <c r="D28" s="26"/>
      <c r="E28" s="30"/>
      <c r="F28" s="30"/>
      <c r="G28" s="30"/>
      <c r="H28" s="30"/>
      <c r="I28" s="30"/>
      <c r="J28" s="30"/>
      <c r="K28" s="39" t="s">
        <v>30</v>
      </c>
      <c r="L28" s="39"/>
      <c r="M28" s="40"/>
      <c r="N28" s="40"/>
    </row>
    <row r="29" spans="1:14" x14ac:dyDescent="0.25">
      <c r="D29" s="26"/>
      <c r="E29" s="30"/>
      <c r="F29" s="30"/>
      <c r="G29" s="30"/>
      <c r="H29" s="30"/>
      <c r="I29" s="30"/>
      <c r="J29" s="30"/>
      <c r="K29" s="41" t="s">
        <v>31</v>
      </c>
      <c r="L29" s="41"/>
      <c r="M29" s="41"/>
      <c r="N29" s="42"/>
    </row>
    <row r="31" spans="1:14" x14ac:dyDescent="0.25">
      <c r="E31" s="43"/>
    </row>
  </sheetData>
  <mergeCells count="16">
    <mergeCell ref="G7:G10"/>
    <mergeCell ref="A1:K1"/>
    <mergeCell ref="A2:K2"/>
    <mergeCell ref="A5:A10"/>
    <mergeCell ref="B5:C6"/>
    <mergeCell ref="D5:E6"/>
    <mergeCell ref="F5:G6"/>
    <mergeCell ref="H5:H10"/>
    <mergeCell ref="I5:I10"/>
    <mergeCell ref="J5:J10"/>
    <mergeCell ref="K5:K10"/>
    <mergeCell ref="B7:B10"/>
    <mergeCell ref="C7:C10"/>
    <mergeCell ref="D7:D10"/>
    <mergeCell ref="E7:E10"/>
    <mergeCell ref="F7:F10"/>
  </mergeCells>
  <pageMargins left="0.7" right="0.7" top="0.75" bottom="0.75" header="0.3" footer="0.3"/>
  <pageSetup paperSize="9" scale="81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DCA8-4DBE-4DE1-894E-D64603ABCA81}">
  <dimension ref="A1:S35"/>
  <sheetViews>
    <sheetView view="pageBreakPreview" zoomScale="98" zoomScaleNormal="100" zoomScaleSheetLayoutView="98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I14" sqref="I14"/>
    </sheetView>
  </sheetViews>
  <sheetFormatPr defaultColWidth="9.140625" defaultRowHeight="15" x14ac:dyDescent="0.25"/>
  <cols>
    <col min="1" max="1" width="30.42578125" style="76" bestFit="1" customWidth="1"/>
    <col min="2" max="9" width="10.5703125" style="76" customWidth="1"/>
    <col min="10" max="10" width="12" style="76" customWidth="1"/>
    <col min="11" max="16" width="10.5703125" style="76" customWidth="1"/>
    <col min="17" max="17" width="10.42578125" style="76" customWidth="1"/>
    <col min="18" max="18" width="12" style="76" customWidth="1"/>
    <col min="19" max="22" width="9.28515625" style="76" bestFit="1" customWidth="1"/>
    <col min="23" max="23" width="10.140625" style="76" bestFit="1" customWidth="1"/>
    <col min="24" max="16384" width="9.140625" style="76"/>
  </cols>
  <sheetData>
    <row r="1" spans="1:19" ht="12.75" customHeight="1" x14ac:dyDescent="0.25">
      <c r="A1" s="131" t="s">
        <v>113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74"/>
    </row>
    <row r="2" spans="1:19" ht="12.75" customHeight="1" x14ac:dyDescent="0.25">
      <c r="A2" s="132" t="s">
        <v>114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75"/>
    </row>
    <row r="3" spans="1:19" x14ac:dyDescent="0.25">
      <c r="A3" s="77"/>
    </row>
    <row r="4" spans="1:19" x14ac:dyDescent="0.25">
      <c r="A4" s="5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0" t="s">
        <v>0</v>
      </c>
    </row>
    <row r="5" spans="1:19" ht="29.45" customHeight="1" x14ac:dyDescent="0.25">
      <c r="A5" s="60" t="s">
        <v>77</v>
      </c>
      <c r="B5" s="61" t="s">
        <v>98</v>
      </c>
      <c r="C5" s="61" t="s">
        <v>19</v>
      </c>
      <c r="D5" s="61" t="s">
        <v>23</v>
      </c>
      <c r="E5" s="61" t="s">
        <v>99</v>
      </c>
      <c r="F5" s="61" t="s">
        <v>21</v>
      </c>
      <c r="G5" s="61" t="s">
        <v>24</v>
      </c>
      <c r="H5" s="61" t="s">
        <v>76</v>
      </c>
      <c r="I5" s="61" t="s">
        <v>27</v>
      </c>
      <c r="J5" s="61" t="s">
        <v>13</v>
      </c>
      <c r="K5" s="61" t="s">
        <v>18</v>
      </c>
      <c r="L5" s="61" t="s">
        <v>25</v>
      </c>
      <c r="M5" s="61" t="s">
        <v>79</v>
      </c>
      <c r="N5" s="61" t="s">
        <v>17</v>
      </c>
      <c r="O5" s="61" t="s">
        <v>7</v>
      </c>
      <c r="P5" s="61" t="s">
        <v>20</v>
      </c>
      <c r="Q5" s="61" t="s">
        <v>80</v>
      </c>
      <c r="R5" s="79"/>
    </row>
    <row r="6" spans="1:19" ht="25.5" customHeight="1" x14ac:dyDescent="0.25">
      <c r="A6" s="80" t="s">
        <v>81</v>
      </c>
      <c r="B6" s="62">
        <v>5470.856455000001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500.10599999999999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f>SUM(B6:P6)</f>
        <v>5970.9624550000008</v>
      </c>
      <c r="R6" s="63"/>
    </row>
    <row r="7" spans="1:19" s="82" customFormat="1" ht="0.95" customHeight="1" x14ac:dyDescent="0.25">
      <c r="A7" s="81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9" ht="25.5" customHeight="1" x14ac:dyDescent="0.25">
      <c r="A8" s="83" t="s">
        <v>82</v>
      </c>
      <c r="B8" s="62">
        <v>823.40282000000002</v>
      </c>
      <c r="C8" s="62">
        <v>706.95827800000006</v>
      </c>
      <c r="D8" s="62">
        <v>0</v>
      </c>
      <c r="E8" s="62">
        <v>533.36200000000008</v>
      </c>
      <c r="F8" s="62">
        <v>316.54899999999998</v>
      </c>
      <c r="G8" s="62">
        <v>86.1</v>
      </c>
      <c r="H8" s="62">
        <v>0</v>
      </c>
      <c r="I8" s="62">
        <v>0</v>
      </c>
      <c r="J8" s="62">
        <v>20.428000000000001</v>
      </c>
      <c r="K8" s="62">
        <v>0</v>
      </c>
      <c r="L8" s="62">
        <v>0.875</v>
      </c>
      <c r="M8" s="62">
        <v>1099.9451199999999</v>
      </c>
      <c r="N8" s="62">
        <v>0</v>
      </c>
      <c r="O8" s="62">
        <v>0</v>
      </c>
      <c r="P8" s="62">
        <v>0</v>
      </c>
      <c r="Q8" s="62">
        <f>SUM(B8:P8)</f>
        <v>3587.620218</v>
      </c>
      <c r="R8" s="65"/>
      <c r="S8" s="84"/>
    </row>
    <row r="9" spans="1:19" s="82" customFormat="1" ht="0.95" customHeight="1" x14ac:dyDescent="0.25">
      <c r="A9" s="81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9" ht="25.5" customHeight="1" x14ac:dyDescent="0.25">
      <c r="A10" s="80" t="s">
        <v>83</v>
      </c>
      <c r="B10" s="62">
        <v>603.60278799999992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1184.2435800000001</v>
      </c>
      <c r="N10" s="62">
        <v>0</v>
      </c>
      <c r="O10" s="62">
        <v>0</v>
      </c>
      <c r="P10" s="62">
        <v>0</v>
      </c>
      <c r="Q10" s="62">
        <f>SUM(B10:P10)</f>
        <v>1787.846368</v>
      </c>
      <c r="R10" s="66"/>
    </row>
    <row r="11" spans="1:19" s="82" customFormat="1" ht="0.95" customHeight="1" x14ac:dyDescent="0.25">
      <c r="A11" s="81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9" ht="25.5" customHeight="1" x14ac:dyDescent="0.25">
      <c r="A12" s="80" t="s">
        <v>87</v>
      </c>
      <c r="B12" s="62">
        <v>0</v>
      </c>
      <c r="C12" s="62">
        <v>9.1948170000000005</v>
      </c>
      <c r="D12" s="62">
        <v>443.65999999999997</v>
      </c>
      <c r="E12" s="62">
        <v>111.63300000000001</v>
      </c>
      <c r="F12" s="62">
        <v>491.23</v>
      </c>
      <c r="G12" s="62">
        <v>49.383000000000003</v>
      </c>
      <c r="H12" s="62">
        <v>140</v>
      </c>
      <c r="I12" s="62">
        <v>1.35</v>
      </c>
      <c r="J12" s="62">
        <v>135.30200000000002</v>
      </c>
      <c r="K12" s="62">
        <v>0</v>
      </c>
      <c r="L12" s="62">
        <v>0</v>
      </c>
      <c r="M12" s="62">
        <v>9.1340000000000003</v>
      </c>
      <c r="N12" s="62">
        <v>0</v>
      </c>
      <c r="O12" s="62">
        <v>0</v>
      </c>
      <c r="P12" s="62">
        <v>0</v>
      </c>
      <c r="Q12" s="62">
        <f>SUM(B12:P12)</f>
        <v>1390.8868170000001</v>
      </c>
      <c r="R12" s="65"/>
    </row>
    <row r="13" spans="1:19" s="82" customFormat="1" ht="0.95" customHeight="1" x14ac:dyDescent="0.25">
      <c r="A13" s="81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19" ht="25.5" customHeight="1" x14ac:dyDescent="0.25">
      <c r="A14" s="80" t="s">
        <v>84</v>
      </c>
      <c r="B14" s="62">
        <v>124.89616500000001</v>
      </c>
      <c r="C14" s="62">
        <v>0</v>
      </c>
      <c r="D14" s="62">
        <v>0</v>
      </c>
      <c r="E14" s="62">
        <v>376.55500000000001</v>
      </c>
      <c r="F14" s="62">
        <v>137.49099999999999</v>
      </c>
      <c r="G14" s="62">
        <v>22.294000000000004</v>
      </c>
      <c r="H14" s="62">
        <v>0</v>
      </c>
      <c r="I14" s="62">
        <v>13.9</v>
      </c>
      <c r="J14" s="62">
        <v>285.21199999999999</v>
      </c>
      <c r="K14" s="62">
        <v>0</v>
      </c>
      <c r="L14" s="62">
        <v>0</v>
      </c>
      <c r="M14" s="62">
        <v>357.64847000000003</v>
      </c>
      <c r="N14" s="62">
        <v>0</v>
      </c>
      <c r="O14" s="62">
        <v>0</v>
      </c>
      <c r="P14" s="62">
        <v>0</v>
      </c>
      <c r="Q14" s="62">
        <f>SUM(B14:P14)</f>
        <v>1317.996635</v>
      </c>
      <c r="R14" s="65"/>
    </row>
    <row r="15" spans="1:19" s="82" customFormat="1" ht="0.95" customHeight="1" x14ac:dyDescent="0.25">
      <c r="A15" s="81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1:19" ht="25.5" customHeight="1" x14ac:dyDescent="0.25">
      <c r="A16" s="80" t="s">
        <v>86</v>
      </c>
      <c r="B16" s="62">
        <v>7.0331869999999999</v>
      </c>
      <c r="C16" s="62">
        <v>0</v>
      </c>
      <c r="D16" s="62">
        <v>0</v>
      </c>
      <c r="E16" s="62">
        <v>0</v>
      </c>
      <c r="F16" s="62">
        <v>12.582000000000001</v>
      </c>
      <c r="G16" s="62">
        <v>2.573</v>
      </c>
      <c r="H16" s="62">
        <v>969.90300000000002</v>
      </c>
      <c r="I16" s="62">
        <v>0</v>
      </c>
      <c r="J16" s="62">
        <v>0.14599999999999999</v>
      </c>
      <c r="K16" s="62">
        <v>0</v>
      </c>
      <c r="L16" s="62">
        <v>0</v>
      </c>
      <c r="M16" s="62">
        <v>0.9089299999999999</v>
      </c>
      <c r="N16" s="62">
        <v>0</v>
      </c>
      <c r="O16" s="62">
        <v>0</v>
      </c>
      <c r="P16" s="62">
        <v>0</v>
      </c>
      <c r="Q16" s="62">
        <f>SUM(B16:P16)</f>
        <v>993.146117</v>
      </c>
      <c r="R16" s="65"/>
    </row>
    <row r="17" spans="1:19" s="82" customFormat="1" ht="0.95" customHeight="1" x14ac:dyDescent="0.25">
      <c r="A17" s="81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9" ht="25.5" customHeight="1" x14ac:dyDescent="0.25">
      <c r="A18" s="85" t="s">
        <v>101</v>
      </c>
      <c r="B18" s="62">
        <v>3.6001210000000001</v>
      </c>
      <c r="C18" s="62">
        <v>0</v>
      </c>
      <c r="D18" s="62">
        <v>252.40199999999999</v>
      </c>
      <c r="E18" s="62">
        <v>74.058999999999997</v>
      </c>
      <c r="F18" s="62">
        <v>0</v>
      </c>
      <c r="G18" s="62">
        <v>0</v>
      </c>
      <c r="H18" s="62">
        <v>0</v>
      </c>
      <c r="I18" s="62">
        <v>0</v>
      </c>
      <c r="J18" s="62">
        <v>2E-3</v>
      </c>
      <c r="K18" s="62">
        <v>261.83999999999997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f>SUM(B18:P18)</f>
        <v>591.90312099999994</v>
      </c>
      <c r="R18" s="65"/>
    </row>
    <row r="19" spans="1:19" s="82" customFormat="1" ht="0.95" customHeight="1" x14ac:dyDescent="0.25">
      <c r="A19" s="81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</row>
    <row r="20" spans="1:19" ht="25.5" customHeight="1" x14ac:dyDescent="0.25">
      <c r="A20" s="80" t="s">
        <v>85</v>
      </c>
      <c r="B20" s="62">
        <v>0</v>
      </c>
      <c r="C20" s="62">
        <v>0</v>
      </c>
      <c r="D20" s="62">
        <v>118.8</v>
      </c>
      <c r="E20" s="62">
        <v>0</v>
      </c>
      <c r="F20" s="62">
        <v>418.6</v>
      </c>
      <c r="G20" s="62">
        <v>1.5230000000000001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f>SUM(B20:P20)</f>
        <v>538.923</v>
      </c>
      <c r="R20" s="66"/>
    </row>
    <row r="21" spans="1:19" s="82" customFormat="1" ht="0.95" customHeight="1" x14ac:dyDescent="0.25">
      <c r="A21" s="81" t="s">
        <v>100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9" ht="25.5" customHeight="1" x14ac:dyDescent="0.25">
      <c r="A22" s="80" t="s">
        <v>88</v>
      </c>
      <c r="B22" s="62">
        <v>42.453273899999999</v>
      </c>
      <c r="C22" s="62">
        <v>0</v>
      </c>
      <c r="D22" s="62">
        <v>0</v>
      </c>
      <c r="E22" s="62">
        <v>0</v>
      </c>
      <c r="F22" s="62">
        <v>10.986000000000001</v>
      </c>
      <c r="G22" s="62">
        <v>1.8109999999999999</v>
      </c>
      <c r="H22" s="62">
        <v>0</v>
      </c>
      <c r="I22" s="62">
        <v>0</v>
      </c>
      <c r="J22" s="62">
        <v>157.43200000000002</v>
      </c>
      <c r="K22" s="62">
        <v>0</v>
      </c>
      <c r="L22" s="62">
        <v>17.350000000000001</v>
      </c>
      <c r="M22" s="62">
        <v>179.36443</v>
      </c>
      <c r="N22" s="62">
        <v>0</v>
      </c>
      <c r="O22" s="62">
        <v>0</v>
      </c>
      <c r="P22" s="62">
        <v>0</v>
      </c>
      <c r="Q22" s="62">
        <f>SUM(B22:P22)</f>
        <v>409.39670390000003</v>
      </c>
      <c r="R22" s="84"/>
    </row>
    <row r="23" spans="1:19" s="82" customFormat="1" ht="0.95" customHeight="1" x14ac:dyDescent="0.25">
      <c r="A23" s="81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1:19" ht="25.5" customHeight="1" x14ac:dyDescent="0.25">
      <c r="A24" s="80" t="s">
        <v>90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29.978999999999999</v>
      </c>
      <c r="H24" s="62">
        <v>0</v>
      </c>
      <c r="I24" s="62">
        <v>0</v>
      </c>
      <c r="J24" s="62">
        <v>345.10299999999995</v>
      </c>
      <c r="K24" s="62">
        <v>0</v>
      </c>
      <c r="L24" s="62">
        <v>0</v>
      </c>
      <c r="M24" s="62">
        <v>12.455959999999999</v>
      </c>
      <c r="N24" s="62">
        <v>0</v>
      </c>
      <c r="O24" s="62">
        <v>0</v>
      </c>
      <c r="P24" s="62">
        <v>0</v>
      </c>
      <c r="Q24" s="62">
        <f>SUM(B24:P24)</f>
        <v>387.53795999999994</v>
      </c>
      <c r="R24" s="84"/>
    </row>
    <row r="25" spans="1:19" s="82" customFormat="1" ht="0.95" customHeight="1" x14ac:dyDescent="0.25">
      <c r="A25" s="81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1:19" ht="25.5" customHeight="1" x14ac:dyDescent="0.25">
      <c r="A26" s="80" t="s">
        <v>97</v>
      </c>
      <c r="B26" s="62">
        <v>0</v>
      </c>
      <c r="C26" s="62">
        <v>142.09875</v>
      </c>
      <c r="D26" s="62">
        <v>0</v>
      </c>
      <c r="E26" s="62">
        <v>0</v>
      </c>
      <c r="F26" s="62">
        <v>174.98500000000001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11.00042</v>
      </c>
      <c r="N26" s="62">
        <v>41.679000000000002</v>
      </c>
      <c r="O26" s="62">
        <v>0</v>
      </c>
      <c r="P26" s="62">
        <v>0</v>
      </c>
      <c r="Q26" s="62">
        <f>SUM(B26:P26)</f>
        <v>369.76317000000006</v>
      </c>
      <c r="R26" s="84"/>
    </row>
    <row r="27" spans="1:19" s="82" customFormat="1" ht="0.95" customHeight="1" x14ac:dyDescent="0.25">
      <c r="A27" s="81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1:19" ht="25.5" customHeight="1" x14ac:dyDescent="0.25">
      <c r="A28" s="80" t="s">
        <v>115</v>
      </c>
      <c r="B28" s="62">
        <v>352.92146299999996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f>SUM(B28:P28)</f>
        <v>352.92146299999996</v>
      </c>
    </row>
    <row r="29" spans="1:19" s="82" customFormat="1" ht="0.95" customHeight="1" x14ac:dyDescent="0.25">
      <c r="A29" s="81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9" ht="24" x14ac:dyDescent="0.25">
      <c r="A30" s="86" t="s">
        <v>91</v>
      </c>
      <c r="B30" s="87">
        <f t="shared" ref="B30:Q30" si="0">B32-SUM(B6+B8+B10+B12+B14+B16+B18+B20+B22+B24+B26+B28)</f>
        <v>813.09965529999954</v>
      </c>
      <c r="C30" s="87">
        <f t="shared" si="0"/>
        <v>2150.4232570786749</v>
      </c>
      <c r="D30" s="87">
        <f t="shared" si="0"/>
        <v>139.53100000000018</v>
      </c>
      <c r="E30" s="87">
        <f t="shared" si="0"/>
        <v>11624.541499999999</v>
      </c>
      <c r="F30" s="87">
        <f t="shared" si="0"/>
        <v>612.61399999999958</v>
      </c>
      <c r="G30" s="87">
        <f t="shared" si="0"/>
        <v>166.50099999999998</v>
      </c>
      <c r="H30" s="87">
        <f t="shared" si="0"/>
        <v>7.34699999999998</v>
      </c>
      <c r="I30" s="87">
        <f t="shared" si="0"/>
        <v>209.38599999999997</v>
      </c>
      <c r="J30" s="87">
        <f t="shared" si="0"/>
        <v>1846.2060000000001</v>
      </c>
      <c r="K30" s="87">
        <f t="shared" si="0"/>
        <v>0</v>
      </c>
      <c r="L30" s="87">
        <f t="shared" si="0"/>
        <v>33.032000000000004</v>
      </c>
      <c r="M30" s="87">
        <f t="shared" si="0"/>
        <v>814.72409000000061</v>
      </c>
      <c r="N30" s="87">
        <f t="shared" si="0"/>
        <v>0</v>
      </c>
      <c r="O30" s="87">
        <f t="shared" si="0"/>
        <v>228.489</v>
      </c>
      <c r="P30" s="87">
        <f t="shared" si="0"/>
        <v>1229.88834976366</v>
      </c>
      <c r="Q30" s="87">
        <f t="shared" si="0"/>
        <v>19875.78285214234</v>
      </c>
    </row>
    <row r="31" spans="1:19" s="82" customFormat="1" ht="0.95" customHeight="1" x14ac:dyDescent="0.25">
      <c r="A31" s="81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</row>
    <row r="32" spans="1:19" ht="24" x14ac:dyDescent="0.25">
      <c r="A32" s="67" t="s">
        <v>92</v>
      </c>
      <c r="B32" s="68">
        <v>8241.8659282000008</v>
      </c>
      <c r="C32" s="68">
        <v>3008.6751020786751</v>
      </c>
      <c r="D32" s="68">
        <v>954.39300000000003</v>
      </c>
      <c r="E32" s="68">
        <v>12720.1505</v>
      </c>
      <c r="F32" s="68">
        <v>2175.0369999999998</v>
      </c>
      <c r="G32" s="68">
        <v>360.16399999999999</v>
      </c>
      <c r="H32" s="68">
        <v>1117.25</v>
      </c>
      <c r="I32" s="68">
        <v>724.74199999999996</v>
      </c>
      <c r="J32" s="68">
        <v>2789.8310000000001</v>
      </c>
      <c r="K32" s="68">
        <v>261.84000000000003</v>
      </c>
      <c r="L32" s="68">
        <v>51.257000000000005</v>
      </c>
      <c r="M32" s="68">
        <v>3669.4250000000002</v>
      </c>
      <c r="N32" s="68">
        <v>41.679000000000002</v>
      </c>
      <c r="O32" s="68">
        <v>228.489</v>
      </c>
      <c r="P32" s="68">
        <v>1229.88834976366</v>
      </c>
      <c r="Q32" s="68">
        <f>SUM(B32:P32)</f>
        <v>37574.68688004234</v>
      </c>
      <c r="R32" s="88"/>
      <c r="S32" s="88"/>
    </row>
    <row r="33" spans="1:17" ht="12.75" customHeight="1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ht="12.75" customHeight="1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89"/>
      <c r="Q34" s="91" t="s">
        <v>30</v>
      </c>
    </row>
    <row r="35" spans="1:17" ht="12.75" customHeight="1" x14ac:dyDescent="0.25">
      <c r="N35" s="89"/>
      <c r="O35" s="89"/>
      <c r="P35" s="89"/>
      <c r="Q35" s="92" t="s">
        <v>31</v>
      </c>
    </row>
  </sheetData>
  <mergeCells count="2">
    <mergeCell ref="A1:O1"/>
    <mergeCell ref="A2:O2"/>
  </mergeCell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C6F8-A611-4589-BAAC-FCD3A51E24A0}">
  <sheetPr>
    <tabColor theme="0" tint="-0.14999847407452621"/>
  </sheetPr>
  <dimension ref="A1:S45"/>
  <sheetViews>
    <sheetView view="pageBreakPreview" zoomScaleNormal="100" zoomScaleSheetLayoutView="100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M30" sqref="M30"/>
    </sheetView>
  </sheetViews>
  <sheetFormatPr defaultColWidth="9.140625" defaultRowHeight="12.75" customHeight="1" x14ac:dyDescent="0.25"/>
  <cols>
    <col min="1" max="1" width="32" style="94" customWidth="1"/>
    <col min="2" max="16" width="11.140625" style="93" customWidth="1"/>
    <col min="17" max="17" width="10.42578125" style="94" customWidth="1"/>
    <col min="18" max="18" width="12" style="94" customWidth="1"/>
    <col min="19" max="16384" width="9.140625" style="94"/>
  </cols>
  <sheetData>
    <row r="1" spans="1:19" ht="12.75" customHeight="1" x14ac:dyDescent="0.25">
      <c r="A1" s="131" t="s">
        <v>116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9" ht="12.75" customHeight="1" x14ac:dyDescent="0.25">
      <c r="A2" s="132" t="s">
        <v>117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4" spans="1:19" ht="12.75" customHeight="1" x14ac:dyDescent="0.25">
      <c r="A4" s="58"/>
      <c r="Q4" s="59" t="s">
        <v>0</v>
      </c>
    </row>
    <row r="5" spans="1:19" ht="29.45" customHeight="1" x14ac:dyDescent="0.25">
      <c r="A5" s="60" t="s">
        <v>77</v>
      </c>
      <c r="B5" s="61" t="s">
        <v>26</v>
      </c>
      <c r="C5" s="61" t="s">
        <v>19</v>
      </c>
      <c r="D5" s="61" t="s">
        <v>23</v>
      </c>
      <c r="E5" s="61" t="s">
        <v>99</v>
      </c>
      <c r="F5" s="61" t="s">
        <v>21</v>
      </c>
      <c r="G5" s="61" t="s">
        <v>24</v>
      </c>
      <c r="H5" s="61" t="s">
        <v>76</v>
      </c>
      <c r="I5" s="61" t="s">
        <v>27</v>
      </c>
      <c r="J5" s="61" t="s">
        <v>13</v>
      </c>
      <c r="K5" s="61" t="s">
        <v>18</v>
      </c>
      <c r="L5" s="61" t="s">
        <v>102</v>
      </c>
      <c r="M5" s="61" t="s">
        <v>79</v>
      </c>
      <c r="N5" s="61" t="s">
        <v>78</v>
      </c>
      <c r="O5" s="61" t="s">
        <v>7</v>
      </c>
      <c r="P5" s="61" t="s">
        <v>20</v>
      </c>
      <c r="Q5" s="61" t="s">
        <v>80</v>
      </c>
      <c r="R5" s="95"/>
    </row>
    <row r="6" spans="1:19" ht="25.5" customHeight="1" x14ac:dyDescent="0.25">
      <c r="A6" s="96" t="s">
        <v>101</v>
      </c>
      <c r="B6" s="97">
        <v>0</v>
      </c>
      <c r="C6" s="97">
        <v>0</v>
      </c>
      <c r="D6" s="97">
        <v>0</v>
      </c>
      <c r="E6" s="97">
        <v>202.11599999999999</v>
      </c>
      <c r="F6" s="97">
        <v>0</v>
      </c>
      <c r="G6" s="97">
        <v>0</v>
      </c>
      <c r="H6" s="97">
        <v>0</v>
      </c>
      <c r="I6" s="97">
        <v>0</v>
      </c>
      <c r="J6" s="97">
        <v>24.492000000000001</v>
      </c>
      <c r="K6" s="97">
        <v>3752.8559999999998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f>SUM(B6:P6)</f>
        <v>3979.4639999999999</v>
      </c>
      <c r="R6" s="63"/>
    </row>
    <row r="7" spans="1:19" s="100" customFormat="1" ht="0.95" customHeight="1" x14ac:dyDescent="0.2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64"/>
    </row>
    <row r="8" spans="1:19" ht="25.5" customHeight="1" x14ac:dyDescent="0.25">
      <c r="A8" s="101" t="s">
        <v>86</v>
      </c>
      <c r="B8" s="97">
        <v>80.265918999999997</v>
      </c>
      <c r="C8" s="97">
        <v>0</v>
      </c>
      <c r="D8" s="97">
        <v>0</v>
      </c>
      <c r="E8" s="97">
        <v>724.98399999999992</v>
      </c>
      <c r="F8" s="97">
        <v>448.54600000000005</v>
      </c>
      <c r="G8" s="97">
        <v>232.85400000000001</v>
      </c>
      <c r="H8" s="97">
        <v>68.539000000000001</v>
      </c>
      <c r="I8" s="97">
        <v>3.0750000000000002</v>
      </c>
      <c r="J8" s="97">
        <v>142.93705</v>
      </c>
      <c r="K8" s="97">
        <v>0</v>
      </c>
      <c r="L8" s="97">
        <v>5.726</v>
      </c>
      <c r="M8" s="97">
        <v>620.08424999999988</v>
      </c>
      <c r="N8" s="97">
        <v>0</v>
      </c>
      <c r="O8" s="97">
        <v>20.882000000000001</v>
      </c>
      <c r="P8" s="97">
        <v>0</v>
      </c>
      <c r="Q8" s="97">
        <f>SUM(B8:P8)</f>
        <v>2347.893219</v>
      </c>
      <c r="R8" s="65"/>
      <c r="S8" s="102"/>
    </row>
    <row r="9" spans="1:19" s="100" customFormat="1" ht="0.95" customHeight="1" x14ac:dyDescent="0.25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64"/>
    </row>
    <row r="10" spans="1:19" ht="25.5" customHeight="1" x14ac:dyDescent="0.25">
      <c r="A10" s="101" t="s">
        <v>87</v>
      </c>
      <c r="B10" s="97">
        <v>0</v>
      </c>
      <c r="C10" s="97">
        <v>129.81632099999999</v>
      </c>
      <c r="D10" s="97">
        <v>0</v>
      </c>
      <c r="E10" s="97">
        <v>828.17</v>
      </c>
      <c r="F10" s="97">
        <v>6.3220000000000001</v>
      </c>
      <c r="G10" s="97">
        <v>156.91</v>
      </c>
      <c r="H10" s="97">
        <v>454.18000000000006</v>
      </c>
      <c r="I10" s="97">
        <v>2.6</v>
      </c>
      <c r="J10" s="97">
        <v>434.03999999999996</v>
      </c>
      <c r="K10" s="97">
        <v>0</v>
      </c>
      <c r="L10" s="97">
        <v>0</v>
      </c>
      <c r="M10" s="97">
        <v>78.026639999999986</v>
      </c>
      <c r="N10" s="97">
        <v>0</v>
      </c>
      <c r="O10" s="97">
        <v>0</v>
      </c>
      <c r="P10" s="97">
        <v>0</v>
      </c>
      <c r="Q10" s="97">
        <f>SUM(B10:P10)</f>
        <v>2090.064961</v>
      </c>
      <c r="R10" s="63"/>
    </row>
    <row r="11" spans="1:19" s="100" customFormat="1" ht="0.95" customHeight="1" x14ac:dyDescent="0.25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64"/>
    </row>
    <row r="12" spans="1:19" ht="25.5" customHeight="1" x14ac:dyDescent="0.25">
      <c r="A12" s="101" t="s">
        <v>118</v>
      </c>
      <c r="B12" s="97">
        <v>0</v>
      </c>
      <c r="C12" s="97">
        <v>0</v>
      </c>
      <c r="D12" s="97">
        <v>0</v>
      </c>
      <c r="E12" s="97">
        <v>1365.9189999999999</v>
      </c>
      <c r="F12" s="97">
        <v>0</v>
      </c>
      <c r="G12" s="97">
        <v>0</v>
      </c>
      <c r="H12" s="97">
        <v>0</v>
      </c>
      <c r="I12" s="97">
        <v>0</v>
      </c>
      <c r="J12" s="97">
        <v>14.69</v>
      </c>
      <c r="K12" s="97">
        <v>0</v>
      </c>
      <c r="L12" s="97">
        <v>0</v>
      </c>
      <c r="M12" s="97">
        <v>0</v>
      </c>
      <c r="N12" s="97">
        <v>7.4329999999999998</v>
      </c>
      <c r="O12" s="97">
        <v>0</v>
      </c>
      <c r="P12" s="97"/>
      <c r="Q12" s="97">
        <f>SUM(B12:P12)</f>
        <v>1388.0419999999999</v>
      </c>
      <c r="R12" s="66"/>
    </row>
    <row r="13" spans="1:19" s="100" customFormat="1" ht="0.95" customHeight="1" x14ac:dyDescent="0.25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64"/>
    </row>
    <row r="14" spans="1:19" ht="25.5" customHeight="1" x14ac:dyDescent="0.25">
      <c r="A14" s="101" t="s">
        <v>89</v>
      </c>
      <c r="B14" s="97">
        <v>155.08901</v>
      </c>
      <c r="C14" s="97">
        <v>697.87917800000002</v>
      </c>
      <c r="D14" s="97">
        <v>0</v>
      </c>
      <c r="E14" s="97">
        <v>157.49199999999999</v>
      </c>
      <c r="F14" s="97">
        <v>0</v>
      </c>
      <c r="G14" s="97">
        <v>70.593000000000004</v>
      </c>
      <c r="H14" s="97">
        <v>0</v>
      </c>
      <c r="I14" s="97">
        <v>0.32900000000000001</v>
      </c>
      <c r="J14" s="97">
        <v>0</v>
      </c>
      <c r="K14" s="97">
        <v>0</v>
      </c>
      <c r="L14" s="97">
        <v>0</v>
      </c>
      <c r="M14" s="97">
        <v>291.67</v>
      </c>
      <c r="N14" s="97">
        <v>0</v>
      </c>
      <c r="O14" s="97">
        <v>0</v>
      </c>
      <c r="P14" s="97">
        <v>0</v>
      </c>
      <c r="Q14" s="97">
        <f>SUM(B14:P14)</f>
        <v>1373.0521880000001</v>
      </c>
      <c r="R14" s="65"/>
    </row>
    <row r="15" spans="1:19" s="100" customFormat="1" ht="0.95" customHeight="1" x14ac:dyDescent="0.2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64"/>
    </row>
    <row r="16" spans="1:19" ht="25.5" customHeight="1" x14ac:dyDescent="0.25">
      <c r="A16" s="101" t="s">
        <v>84</v>
      </c>
      <c r="B16" s="97">
        <v>106.24635000000001</v>
      </c>
      <c r="C16" s="97">
        <v>58.371260000000007</v>
      </c>
      <c r="D16" s="97">
        <v>12.012</v>
      </c>
      <c r="E16" s="97">
        <v>334.666</v>
      </c>
      <c r="F16" s="97">
        <v>245.43299999999999</v>
      </c>
      <c r="G16" s="97">
        <v>97.331999999999994</v>
      </c>
      <c r="H16" s="97">
        <v>0</v>
      </c>
      <c r="I16" s="97">
        <v>1.2749999999999999</v>
      </c>
      <c r="J16" s="97">
        <v>130.328</v>
      </c>
      <c r="K16" s="97">
        <v>0</v>
      </c>
      <c r="L16" s="97">
        <v>18.675000000000001</v>
      </c>
      <c r="M16" s="97">
        <v>244.66409000000002</v>
      </c>
      <c r="N16" s="97">
        <v>0</v>
      </c>
      <c r="O16" s="97">
        <v>0</v>
      </c>
      <c r="P16" s="97">
        <v>0</v>
      </c>
      <c r="Q16" s="97">
        <f>SUM(B16:P16)</f>
        <v>1249.0027</v>
      </c>
      <c r="R16" s="66"/>
    </row>
    <row r="17" spans="1:19" s="100" customFormat="1" ht="0.95" customHeight="1" x14ac:dyDescent="0.2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64"/>
    </row>
    <row r="18" spans="1:19" ht="25.5" customHeight="1" x14ac:dyDescent="0.25">
      <c r="A18" s="101" t="s">
        <v>94</v>
      </c>
      <c r="B18" s="97">
        <v>0</v>
      </c>
      <c r="C18" s="97">
        <v>172.61319</v>
      </c>
      <c r="D18" s="97">
        <v>0</v>
      </c>
      <c r="E18" s="97">
        <v>866.22699999999998</v>
      </c>
      <c r="F18" s="97">
        <v>0</v>
      </c>
      <c r="G18" s="97">
        <v>167.691</v>
      </c>
      <c r="H18" s="97">
        <v>11.2</v>
      </c>
      <c r="I18" s="97">
        <v>0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0</v>
      </c>
      <c r="Q18" s="97">
        <f>SUM(B18:P18)</f>
        <v>1217.73119</v>
      </c>
      <c r="R18" s="65"/>
    </row>
    <row r="19" spans="1:19" s="100" customFormat="1" ht="0.95" customHeight="1" x14ac:dyDescent="0.25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64"/>
    </row>
    <row r="20" spans="1:19" ht="25.5" customHeight="1" x14ac:dyDescent="0.25">
      <c r="A20" s="101" t="s">
        <v>93</v>
      </c>
      <c r="B20" s="97">
        <v>29.620535000000004</v>
      </c>
      <c r="C20" s="97">
        <v>373.71714499999996</v>
      </c>
      <c r="D20" s="97">
        <v>0</v>
      </c>
      <c r="E20" s="97">
        <v>349.14</v>
      </c>
      <c r="F20" s="97">
        <v>25.875</v>
      </c>
      <c r="G20" s="97">
        <v>0</v>
      </c>
      <c r="H20" s="97">
        <v>0</v>
      </c>
      <c r="I20" s="97">
        <v>0</v>
      </c>
      <c r="J20" s="97">
        <v>12.151</v>
      </c>
      <c r="K20" s="97">
        <v>0</v>
      </c>
      <c r="L20" s="97">
        <v>0</v>
      </c>
      <c r="M20" s="97">
        <v>73.478570000000005</v>
      </c>
      <c r="N20" s="97">
        <v>0</v>
      </c>
      <c r="O20" s="97">
        <v>0</v>
      </c>
      <c r="P20" s="97">
        <v>0</v>
      </c>
      <c r="Q20" s="97">
        <f>SUM(B20:P20)</f>
        <v>863.98224999999991</v>
      </c>
      <c r="R20" s="63"/>
    </row>
    <row r="21" spans="1:19" s="100" customFormat="1" ht="0.95" customHeight="1" x14ac:dyDescent="0.25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64"/>
    </row>
    <row r="22" spans="1:19" ht="25.5" customHeight="1" x14ac:dyDescent="0.25">
      <c r="A22" s="103" t="s">
        <v>95</v>
      </c>
      <c r="B22" s="97">
        <v>0</v>
      </c>
      <c r="C22" s="97">
        <v>35.618319999999997</v>
      </c>
      <c r="D22" s="97">
        <v>0</v>
      </c>
      <c r="E22" s="97">
        <v>58.067999999999998</v>
      </c>
      <c r="F22" s="97">
        <v>0</v>
      </c>
      <c r="G22" s="97">
        <v>57.365000000000002</v>
      </c>
      <c r="H22" s="97">
        <v>0</v>
      </c>
      <c r="I22" s="97">
        <v>1.5760000000000001</v>
      </c>
      <c r="J22" s="97">
        <v>173.84</v>
      </c>
      <c r="K22" s="97">
        <v>0</v>
      </c>
      <c r="L22" s="97">
        <v>45.997</v>
      </c>
      <c r="M22" s="97">
        <v>80.359859999999998</v>
      </c>
      <c r="N22" s="97">
        <v>0</v>
      </c>
      <c r="O22" s="97">
        <v>0</v>
      </c>
      <c r="P22" s="97">
        <v>0</v>
      </c>
      <c r="Q22" s="97">
        <f>SUM(B22:P22)</f>
        <v>452.82417999999996</v>
      </c>
      <c r="R22" s="65"/>
    </row>
    <row r="23" spans="1:19" s="100" customFormat="1" ht="0.95" customHeight="1" x14ac:dyDescent="0.25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64"/>
    </row>
    <row r="24" spans="1:19" ht="25.5" customHeight="1" x14ac:dyDescent="0.25">
      <c r="A24" s="101" t="s">
        <v>96</v>
      </c>
      <c r="B24" s="97">
        <v>0</v>
      </c>
      <c r="C24" s="97">
        <v>0</v>
      </c>
      <c r="D24" s="97">
        <v>83.986000000000004</v>
      </c>
      <c r="E24" s="97">
        <v>160.78</v>
      </c>
      <c r="F24" s="97">
        <v>0</v>
      </c>
      <c r="G24" s="97">
        <v>15.479000000000001</v>
      </c>
      <c r="H24" s="97">
        <v>0</v>
      </c>
      <c r="I24" s="97">
        <v>1.7749999999999999</v>
      </c>
      <c r="J24" s="97">
        <v>189.41825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f>SUM(B24:P24)</f>
        <v>451.43824999999998</v>
      </c>
      <c r="R24" s="65"/>
    </row>
    <row r="25" spans="1:19" s="100" customFormat="1" ht="0.95" customHeight="1" x14ac:dyDescent="0.25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64"/>
    </row>
    <row r="26" spans="1:19" ht="24" x14ac:dyDescent="0.25">
      <c r="A26" s="104" t="s">
        <v>91</v>
      </c>
      <c r="B26" s="97">
        <f t="shared" ref="B26:Q26" si="0">B28-SUM(B10+B6+B16+B20+B14+B18+B8+B22+B12+B24)</f>
        <v>643.41043549999995</v>
      </c>
      <c r="C26" s="97">
        <f t="shared" si="0"/>
        <v>3027.1886835662003</v>
      </c>
      <c r="D26" s="97">
        <f t="shared" si="0"/>
        <v>1265.674</v>
      </c>
      <c r="E26" s="97">
        <f t="shared" si="0"/>
        <v>13908.041499999998</v>
      </c>
      <c r="F26" s="97">
        <f t="shared" si="0"/>
        <v>1860.9290000000001</v>
      </c>
      <c r="G26" s="97">
        <f t="shared" si="0"/>
        <v>1224.7649999999999</v>
      </c>
      <c r="H26" s="97">
        <f t="shared" si="0"/>
        <v>38.195999999999799</v>
      </c>
      <c r="I26" s="97">
        <f t="shared" si="0"/>
        <v>100.09000000000002</v>
      </c>
      <c r="J26" s="97">
        <f t="shared" si="0"/>
        <v>4568.1746999999996</v>
      </c>
      <c r="K26" s="97">
        <f t="shared" si="0"/>
        <v>0</v>
      </c>
      <c r="L26" s="97">
        <f t="shared" si="0"/>
        <v>243.71773999999996</v>
      </c>
      <c r="M26" s="97">
        <f t="shared" si="0"/>
        <v>2326.2315899999994</v>
      </c>
      <c r="N26" s="97">
        <f t="shared" si="0"/>
        <v>67.562000000000012</v>
      </c>
      <c r="O26" s="97">
        <f t="shared" si="0"/>
        <v>67.794999999999987</v>
      </c>
      <c r="P26" s="97">
        <f t="shared" si="0"/>
        <v>811.25271627692609</v>
      </c>
      <c r="Q26" s="97">
        <f t="shared" si="0"/>
        <v>30153.02836534314</v>
      </c>
    </row>
    <row r="27" spans="1:19" s="100" customFormat="1" ht="0.95" customHeight="1" x14ac:dyDescent="0.2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64"/>
    </row>
    <row r="28" spans="1:19" ht="24" x14ac:dyDescent="0.25">
      <c r="A28" s="67" t="s">
        <v>92</v>
      </c>
      <c r="B28" s="105">
        <v>1014.6322494999999</v>
      </c>
      <c r="C28" s="105">
        <v>4495.2040975662003</v>
      </c>
      <c r="D28" s="105">
        <v>1361.672</v>
      </c>
      <c r="E28" s="105">
        <v>18955.603499999997</v>
      </c>
      <c r="F28" s="105">
        <v>2587.105</v>
      </c>
      <c r="G28" s="105">
        <v>2022.989</v>
      </c>
      <c r="H28" s="105">
        <v>572.1149999999999</v>
      </c>
      <c r="I28" s="105">
        <v>110.72000000000001</v>
      </c>
      <c r="J28" s="105">
        <v>5690.0709999999999</v>
      </c>
      <c r="K28" s="105">
        <v>3752.8559999999998</v>
      </c>
      <c r="L28" s="105">
        <v>314.11573999999996</v>
      </c>
      <c r="M28" s="105">
        <v>3714.5149999999994</v>
      </c>
      <c r="N28" s="105">
        <v>74.995000000000005</v>
      </c>
      <c r="O28" s="105">
        <v>88.676999999999992</v>
      </c>
      <c r="P28" s="105">
        <v>811.25271627692609</v>
      </c>
      <c r="Q28" s="105">
        <f>SUM(B28:P29)</f>
        <v>45566.523303343136</v>
      </c>
      <c r="R28" s="106"/>
      <c r="S28" s="106"/>
    </row>
    <row r="29" spans="1:19" ht="12.75" customHeight="1" x14ac:dyDescent="0.25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9"/>
      <c r="M29" s="108"/>
      <c r="N29" s="108"/>
      <c r="O29" s="108"/>
      <c r="P29" s="108"/>
      <c r="Q29" s="107"/>
    </row>
    <row r="30" spans="1:19" ht="12.75" customHeight="1" x14ac:dyDescent="0.25">
      <c r="A30" s="107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 t="s">
        <v>30</v>
      </c>
    </row>
    <row r="31" spans="1:19" ht="12.75" customHeight="1" x14ac:dyDescent="0.25">
      <c r="A31" s="107"/>
      <c r="B31" s="108"/>
      <c r="C31" s="108"/>
      <c r="D31" s="108"/>
      <c r="E31" s="108"/>
      <c r="F31" s="108"/>
      <c r="G31" s="108"/>
      <c r="H31" s="108"/>
      <c r="I31" s="108"/>
      <c r="J31" s="111"/>
      <c r="K31" s="108"/>
      <c r="L31" s="109"/>
      <c r="M31" s="108"/>
      <c r="N31" s="108"/>
      <c r="O31" s="108"/>
      <c r="P31" s="108"/>
      <c r="Q31" s="112" t="s">
        <v>31</v>
      </c>
    </row>
    <row r="32" spans="1:19" ht="12.75" customHeight="1" x14ac:dyDescent="0.25">
      <c r="B32" s="108"/>
    </row>
    <row r="33" spans="2:17" ht="12.75" customHeight="1" x14ac:dyDescent="0.25">
      <c r="B33" s="108"/>
      <c r="J33" s="108"/>
      <c r="N33" s="108"/>
      <c r="O33" s="108"/>
      <c r="P33" s="108"/>
      <c r="Q33" s="107"/>
    </row>
    <row r="34" spans="2:17" ht="12.75" customHeight="1" x14ac:dyDescent="0.25">
      <c r="J34" s="108"/>
      <c r="N34" s="108"/>
      <c r="O34" s="108"/>
      <c r="P34" s="108"/>
      <c r="Q34" s="107"/>
    </row>
    <row r="35" spans="2:17" s="116" customFormat="1" ht="12.75" customHeight="1" x14ac:dyDescent="0.2">
      <c r="B35" s="113"/>
      <c r="C35" s="113"/>
      <c r="D35" s="113"/>
      <c r="E35" s="113"/>
      <c r="F35" s="113"/>
      <c r="G35" s="113"/>
      <c r="H35" s="113"/>
      <c r="I35" s="113"/>
      <c r="J35" s="114"/>
      <c r="K35" s="113"/>
      <c r="L35" s="113"/>
      <c r="M35" s="113"/>
      <c r="N35" s="114"/>
      <c r="O35" s="114"/>
      <c r="P35" s="114"/>
      <c r="Q35" s="115"/>
    </row>
    <row r="36" spans="2:17" s="116" customFormat="1" ht="12.75" customHeight="1" x14ac:dyDescent="0.2">
      <c r="B36" s="113"/>
      <c r="C36" s="113"/>
      <c r="D36" s="113"/>
      <c r="E36" s="113"/>
      <c r="F36" s="113"/>
      <c r="G36" s="113"/>
      <c r="H36" s="113"/>
      <c r="I36" s="113"/>
      <c r="J36" s="114"/>
      <c r="K36" s="113"/>
      <c r="L36" s="113"/>
      <c r="M36" s="113"/>
      <c r="N36" s="114"/>
      <c r="O36" s="114"/>
      <c r="P36" s="114"/>
      <c r="Q36" s="115"/>
    </row>
    <row r="37" spans="2:17" ht="12.75" customHeight="1" x14ac:dyDescent="0.25">
      <c r="J37" s="108"/>
      <c r="N37" s="108"/>
      <c r="O37" s="108"/>
      <c r="P37" s="108"/>
      <c r="Q37" s="107"/>
    </row>
    <row r="38" spans="2:17" ht="12.75" customHeight="1" x14ac:dyDescent="0.25">
      <c r="J38" s="108"/>
      <c r="N38" s="108"/>
      <c r="O38" s="108"/>
      <c r="P38" s="108"/>
      <c r="Q38" s="107"/>
    </row>
    <row r="39" spans="2:17" ht="12.75" customHeight="1" x14ac:dyDescent="0.25">
      <c r="J39" s="108"/>
      <c r="N39" s="108"/>
      <c r="O39" s="108"/>
      <c r="P39" s="108"/>
      <c r="Q39" s="107"/>
    </row>
    <row r="40" spans="2:17" ht="12.75" customHeight="1" x14ac:dyDescent="0.25">
      <c r="J40" s="108"/>
      <c r="N40" s="108"/>
      <c r="O40" s="108"/>
      <c r="P40" s="108"/>
      <c r="Q40" s="107"/>
    </row>
    <row r="41" spans="2:17" ht="12.75" customHeight="1" x14ac:dyDescent="0.25">
      <c r="J41" s="108"/>
      <c r="N41" s="108"/>
      <c r="O41" s="108"/>
      <c r="P41" s="108"/>
      <c r="Q41" s="107"/>
    </row>
    <row r="42" spans="2:17" ht="12.75" customHeight="1" x14ac:dyDescent="0.25">
      <c r="J42" s="108"/>
      <c r="N42" s="108"/>
      <c r="O42" s="108"/>
      <c r="P42" s="108"/>
      <c r="Q42" s="107"/>
    </row>
    <row r="43" spans="2:17" ht="12.75" customHeight="1" x14ac:dyDescent="0.25">
      <c r="J43" s="108"/>
      <c r="N43" s="108"/>
      <c r="O43" s="108"/>
      <c r="P43" s="108"/>
      <c r="Q43" s="107"/>
    </row>
    <row r="44" spans="2:17" ht="12.75" customHeight="1" x14ac:dyDescent="0.25">
      <c r="J44" s="108"/>
      <c r="N44" s="108"/>
      <c r="O44" s="108"/>
      <c r="P44" s="108"/>
      <c r="Q44" s="107"/>
    </row>
    <row r="45" spans="2:17" ht="12.75" customHeight="1" x14ac:dyDescent="0.25">
      <c r="J45" s="108"/>
      <c r="N45" s="117"/>
      <c r="O45" s="117"/>
      <c r="P45" s="117"/>
      <c r="Q45" s="118"/>
    </row>
  </sheetData>
  <mergeCells count="2">
    <mergeCell ref="A1:N1"/>
    <mergeCell ref="A2:N2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5DB2-5B4B-494B-9CFC-F2CB6D88F90C}">
  <dimension ref="A1:N60"/>
  <sheetViews>
    <sheetView view="pageBreakPreview" topLeftCell="A44" zoomScaleNormal="100" zoomScaleSheetLayoutView="100" workbookViewId="0">
      <selection activeCell="D50" sqref="D50:D52"/>
    </sheetView>
  </sheetViews>
  <sheetFormatPr defaultRowHeight="12.75" x14ac:dyDescent="0.2"/>
  <cols>
    <col min="1" max="1" width="4.7109375" customWidth="1"/>
    <col min="2" max="2" width="11.140625" customWidth="1"/>
    <col min="3" max="3" width="13.7109375" customWidth="1"/>
    <col min="4" max="8" width="14.7109375" customWidth="1"/>
  </cols>
  <sheetData>
    <row r="1" spans="1:14" s="2" customFormat="1" ht="12.75" customHeight="1" x14ac:dyDescent="0.2">
      <c r="A1" s="119" t="s">
        <v>108</v>
      </c>
      <c r="B1" s="119"/>
      <c r="C1" s="119"/>
      <c r="D1" s="119"/>
      <c r="E1" s="119"/>
      <c r="F1" s="119"/>
      <c r="G1" s="119"/>
      <c r="H1" s="119"/>
      <c r="I1" s="1"/>
      <c r="J1" s="1"/>
      <c r="K1" s="1"/>
      <c r="L1" s="1"/>
      <c r="M1" s="1"/>
      <c r="N1" s="1"/>
    </row>
    <row r="2" spans="1:14" s="2" customFormat="1" ht="12.75" customHeight="1" x14ac:dyDescent="0.2">
      <c r="A2" s="120" t="s">
        <v>107</v>
      </c>
      <c r="B2" s="120"/>
      <c r="C2" s="120"/>
      <c r="D2" s="120"/>
      <c r="E2" s="120"/>
      <c r="F2" s="120"/>
      <c r="G2" s="120"/>
      <c r="H2" s="120"/>
      <c r="I2" s="3"/>
      <c r="J2" s="3"/>
      <c r="K2" s="3"/>
      <c r="L2" s="3"/>
      <c r="M2" s="3"/>
      <c r="N2" s="3"/>
    </row>
    <row r="3" spans="1:14" ht="12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10" customFormat="1" ht="12.75" customHeight="1" x14ac:dyDescent="0.2">
      <c r="A4" s="5"/>
      <c r="B4" s="6"/>
      <c r="C4" s="4"/>
      <c r="D4" s="7"/>
      <c r="E4" s="8"/>
      <c r="F4" s="8"/>
      <c r="G4" s="9"/>
      <c r="H4" s="9" t="s">
        <v>75</v>
      </c>
      <c r="I4" s="8"/>
      <c r="J4" s="8"/>
      <c r="K4" s="8"/>
      <c r="L4" s="8"/>
      <c r="M4" s="8"/>
      <c r="N4" s="8"/>
    </row>
    <row r="5" spans="1:14" ht="24" customHeight="1" x14ac:dyDescent="0.2">
      <c r="A5" s="11" t="s">
        <v>1</v>
      </c>
      <c r="B5" s="11" t="s">
        <v>2</v>
      </c>
      <c r="C5" s="12"/>
      <c r="D5" s="11" t="s">
        <v>3</v>
      </c>
      <c r="E5" s="11" t="s">
        <v>4</v>
      </c>
      <c r="F5" s="11" t="s">
        <v>5</v>
      </c>
      <c r="G5" s="11" t="s">
        <v>6</v>
      </c>
      <c r="H5" s="11">
        <v>2026</v>
      </c>
      <c r="I5" s="4"/>
      <c r="J5" s="4"/>
      <c r="K5" s="4"/>
      <c r="L5" s="4"/>
      <c r="M5" s="4"/>
      <c r="N5" s="4"/>
    </row>
    <row r="6" spans="1:14" ht="24" customHeight="1" x14ac:dyDescent="0.2">
      <c r="A6" s="121">
        <v>1</v>
      </c>
      <c r="B6" s="121" t="s">
        <v>13</v>
      </c>
      <c r="C6" s="13" t="s">
        <v>8</v>
      </c>
      <c r="D6" s="14">
        <v>164493</v>
      </c>
      <c r="E6" s="14"/>
      <c r="F6" s="14"/>
      <c r="G6" s="14"/>
      <c r="H6" s="14">
        <f>SUM(D6:G6)</f>
        <v>164493</v>
      </c>
      <c r="I6" s="4"/>
      <c r="J6" s="4"/>
      <c r="K6" s="4"/>
      <c r="L6" s="4"/>
      <c r="M6" s="4"/>
      <c r="N6" s="4"/>
    </row>
    <row r="7" spans="1:14" ht="24" customHeight="1" x14ac:dyDescent="0.2">
      <c r="A7" s="121"/>
      <c r="B7" s="121"/>
      <c r="C7" s="13" t="s">
        <v>9</v>
      </c>
      <c r="D7" s="14">
        <v>165070</v>
      </c>
      <c r="E7" s="14"/>
      <c r="F7" s="14"/>
      <c r="G7" s="14"/>
      <c r="H7" s="14">
        <f t="shared" ref="H7:H8" si="0">SUM(D7:G7)</f>
        <v>165070</v>
      </c>
      <c r="I7" s="4"/>
      <c r="J7" s="4"/>
      <c r="K7" s="4"/>
      <c r="L7" s="4"/>
      <c r="M7" s="4"/>
      <c r="N7" s="4"/>
    </row>
    <row r="8" spans="1:14" ht="24" customHeight="1" x14ac:dyDescent="0.2">
      <c r="A8" s="121"/>
      <c r="B8" s="121"/>
      <c r="C8" s="15" t="s">
        <v>10</v>
      </c>
      <c r="D8" s="14">
        <v>13473</v>
      </c>
      <c r="E8" s="14"/>
      <c r="F8" s="14"/>
      <c r="G8" s="14"/>
      <c r="H8" s="14">
        <f t="shared" si="0"/>
        <v>13473</v>
      </c>
      <c r="I8" s="4"/>
      <c r="J8" s="4"/>
      <c r="K8" s="4"/>
      <c r="L8" s="4"/>
      <c r="M8" s="4"/>
      <c r="N8" s="4"/>
    </row>
    <row r="9" spans="1:14" ht="24" customHeight="1" x14ac:dyDescent="0.2">
      <c r="A9" s="121"/>
      <c r="B9" s="121"/>
      <c r="C9" s="16" t="s">
        <v>14</v>
      </c>
      <c r="D9" s="17">
        <f>SUM(D6:D8)</f>
        <v>343036</v>
      </c>
      <c r="E9" s="17">
        <f t="shared" ref="E9:H9" si="1">SUM(E6:E8)</f>
        <v>0</v>
      </c>
      <c r="F9" s="17">
        <f t="shared" si="1"/>
        <v>0</v>
      </c>
      <c r="G9" s="17">
        <f t="shared" si="1"/>
        <v>0</v>
      </c>
      <c r="H9" s="17">
        <f t="shared" si="1"/>
        <v>343036</v>
      </c>
      <c r="I9" s="4"/>
      <c r="J9" s="4"/>
      <c r="K9" s="4"/>
      <c r="L9" s="4"/>
      <c r="M9" s="4"/>
      <c r="N9" s="4"/>
    </row>
    <row r="10" spans="1:14" ht="24" customHeight="1" x14ac:dyDescent="0.2">
      <c r="A10" s="121">
        <v>2</v>
      </c>
      <c r="B10" s="121" t="s">
        <v>99</v>
      </c>
      <c r="C10" s="13" t="s">
        <v>8</v>
      </c>
      <c r="D10" s="14">
        <v>832231</v>
      </c>
      <c r="E10" s="14"/>
      <c r="F10" s="14"/>
      <c r="G10" s="14"/>
      <c r="H10" s="14">
        <f>SUM(D10:G10)</f>
        <v>832231</v>
      </c>
      <c r="I10" s="4"/>
      <c r="J10" s="4"/>
      <c r="K10" s="4"/>
      <c r="L10" s="4"/>
      <c r="M10" s="4"/>
      <c r="N10" s="4"/>
    </row>
    <row r="11" spans="1:14" ht="24" customHeight="1" x14ac:dyDescent="0.2">
      <c r="A11" s="121"/>
      <c r="B11" s="121"/>
      <c r="C11" s="13" t="s">
        <v>9</v>
      </c>
      <c r="D11" s="14">
        <v>850628</v>
      </c>
      <c r="E11" s="14"/>
      <c r="F11" s="14"/>
      <c r="G11" s="14"/>
      <c r="H11" s="14">
        <f t="shared" ref="H11:H12" si="2">SUM(D11:G11)</f>
        <v>850628</v>
      </c>
      <c r="I11" s="4"/>
      <c r="J11" s="4"/>
      <c r="K11" s="4"/>
      <c r="L11" s="4"/>
      <c r="M11" s="4"/>
      <c r="N11" s="4"/>
    </row>
    <row r="12" spans="1:14" ht="24" customHeight="1" x14ac:dyDescent="0.2">
      <c r="A12" s="121"/>
      <c r="B12" s="121"/>
      <c r="C12" s="15" t="s">
        <v>10</v>
      </c>
      <c r="D12" s="14">
        <v>2029571</v>
      </c>
      <c r="E12" s="14"/>
      <c r="F12" s="14"/>
      <c r="G12" s="14"/>
      <c r="H12" s="14">
        <f t="shared" si="2"/>
        <v>2029571</v>
      </c>
      <c r="I12" s="4"/>
      <c r="J12" s="4"/>
      <c r="K12" s="4"/>
      <c r="L12" s="4"/>
      <c r="M12" s="4"/>
      <c r="N12" s="4"/>
    </row>
    <row r="13" spans="1:14" ht="24" customHeight="1" x14ac:dyDescent="0.2">
      <c r="A13" s="121"/>
      <c r="B13" s="121"/>
      <c r="C13" s="16" t="s">
        <v>16</v>
      </c>
      <c r="D13" s="17">
        <f>SUM(D10:D12)</f>
        <v>3712430</v>
      </c>
      <c r="E13" s="17">
        <f t="shared" ref="E13:H13" si="3">SUM(E10:E12)</f>
        <v>0</v>
      </c>
      <c r="F13" s="17">
        <f t="shared" si="3"/>
        <v>0</v>
      </c>
      <c r="G13" s="17">
        <f t="shared" si="3"/>
        <v>0</v>
      </c>
      <c r="H13" s="17">
        <f t="shared" si="3"/>
        <v>3712430</v>
      </c>
      <c r="I13" s="4"/>
      <c r="J13" s="4"/>
      <c r="K13" s="4"/>
      <c r="L13" s="4"/>
      <c r="M13" s="4"/>
      <c r="N13" s="4"/>
    </row>
    <row r="14" spans="1:14" ht="24" customHeight="1" x14ac:dyDescent="0.2">
      <c r="A14" s="121">
        <v>3</v>
      </c>
      <c r="B14" s="121" t="s">
        <v>17</v>
      </c>
      <c r="C14" s="13" t="s">
        <v>8</v>
      </c>
      <c r="D14" s="14">
        <v>3070</v>
      </c>
      <c r="E14" s="14"/>
      <c r="F14" s="14"/>
      <c r="G14" s="14"/>
      <c r="H14" s="14">
        <f>SUM(D14:G14)</f>
        <v>3070</v>
      </c>
      <c r="I14" s="4"/>
      <c r="J14" s="4"/>
      <c r="K14" s="4"/>
      <c r="L14" s="4"/>
      <c r="M14" s="4"/>
      <c r="N14" s="4"/>
    </row>
    <row r="15" spans="1:14" ht="24" customHeight="1" x14ac:dyDescent="0.2">
      <c r="A15" s="121"/>
      <c r="B15" s="121"/>
      <c r="C15" s="13" t="s">
        <v>9</v>
      </c>
      <c r="D15" s="14">
        <v>2521</v>
      </c>
      <c r="E15" s="14"/>
      <c r="F15" s="14"/>
      <c r="G15" s="14"/>
      <c r="H15" s="14">
        <f t="shared" ref="H15:H16" si="4">SUM(D15:G15)</f>
        <v>2521</v>
      </c>
      <c r="I15" s="4"/>
      <c r="J15" s="4"/>
      <c r="K15" s="4"/>
      <c r="L15" s="4"/>
      <c r="M15" s="4"/>
      <c r="N15" s="4"/>
    </row>
    <row r="16" spans="1:14" ht="24" customHeight="1" x14ac:dyDescent="0.2">
      <c r="A16" s="121"/>
      <c r="B16" s="121"/>
      <c r="C16" s="15" t="s">
        <v>10</v>
      </c>
      <c r="D16" s="14">
        <v>0</v>
      </c>
      <c r="E16" s="14"/>
      <c r="F16" s="14"/>
      <c r="G16" s="14"/>
      <c r="H16" s="14">
        <f t="shared" si="4"/>
        <v>0</v>
      </c>
      <c r="I16" s="4"/>
      <c r="J16" s="4"/>
      <c r="K16" s="4"/>
      <c r="L16" s="4"/>
      <c r="M16" s="4"/>
      <c r="N16" s="4"/>
    </row>
    <row r="17" spans="1:14" ht="24" customHeight="1" x14ac:dyDescent="0.2">
      <c r="A17" s="121"/>
      <c r="B17" s="121"/>
      <c r="C17" s="16" t="s">
        <v>12</v>
      </c>
      <c r="D17" s="17">
        <f>SUM(D14:D16)</f>
        <v>5591</v>
      </c>
      <c r="E17" s="17">
        <f t="shared" ref="E17:H17" si="5">SUM(E14:E16)</f>
        <v>0</v>
      </c>
      <c r="F17" s="17">
        <f t="shared" si="5"/>
        <v>0</v>
      </c>
      <c r="G17" s="17">
        <f t="shared" si="5"/>
        <v>0</v>
      </c>
      <c r="H17" s="17">
        <f t="shared" si="5"/>
        <v>5591</v>
      </c>
      <c r="I17" s="4"/>
      <c r="J17" s="4"/>
      <c r="K17" s="4"/>
      <c r="L17" s="4"/>
      <c r="M17" s="4"/>
      <c r="N17" s="4"/>
    </row>
    <row r="18" spans="1:14" ht="24" customHeight="1" x14ac:dyDescent="0.2">
      <c r="A18" s="121">
        <v>4</v>
      </c>
      <c r="B18" s="121" t="s">
        <v>19</v>
      </c>
      <c r="C18" s="13" t="s">
        <v>8</v>
      </c>
      <c r="D18" s="14">
        <v>117731.72</v>
      </c>
      <c r="E18" s="14"/>
      <c r="F18" s="14"/>
      <c r="G18" s="14"/>
      <c r="H18" s="14">
        <f>SUM(D18:G18)</f>
        <v>117731.72</v>
      </c>
      <c r="I18" s="4"/>
      <c r="J18" s="4"/>
      <c r="K18" s="4"/>
      <c r="L18" s="4"/>
      <c r="M18" s="4"/>
      <c r="N18" s="4"/>
    </row>
    <row r="19" spans="1:14" ht="24" customHeight="1" x14ac:dyDescent="0.2">
      <c r="A19" s="121"/>
      <c r="B19" s="121"/>
      <c r="C19" s="13" t="s">
        <v>9</v>
      </c>
      <c r="D19" s="14">
        <v>128006.77499999999</v>
      </c>
      <c r="E19" s="14"/>
      <c r="F19" s="14"/>
      <c r="G19" s="14"/>
      <c r="H19" s="14">
        <f t="shared" ref="H19:H20" si="6">SUM(D19:G19)</f>
        <v>128006.77499999999</v>
      </c>
      <c r="I19" s="4"/>
      <c r="J19" s="4"/>
      <c r="K19" s="4"/>
      <c r="L19" s="4"/>
      <c r="M19" s="4"/>
      <c r="N19" s="4"/>
    </row>
    <row r="20" spans="1:14" ht="24" customHeight="1" x14ac:dyDescent="0.2">
      <c r="A20" s="121"/>
      <c r="B20" s="121"/>
      <c r="C20" s="15" t="s">
        <v>10</v>
      </c>
      <c r="D20" s="14">
        <v>912</v>
      </c>
      <c r="E20" s="14"/>
      <c r="F20" s="14"/>
      <c r="G20" s="14"/>
      <c r="H20" s="14">
        <f t="shared" si="6"/>
        <v>912</v>
      </c>
      <c r="I20" s="4"/>
      <c r="J20" s="4"/>
      <c r="K20" s="4"/>
      <c r="L20" s="4"/>
      <c r="M20" s="4"/>
      <c r="N20" s="4"/>
    </row>
    <row r="21" spans="1:14" ht="24" customHeight="1" x14ac:dyDescent="0.2">
      <c r="A21" s="121"/>
      <c r="B21" s="121"/>
      <c r="C21" s="16" t="s">
        <v>12</v>
      </c>
      <c r="D21" s="17">
        <f>SUM(D18:D20)</f>
        <v>246650.495</v>
      </c>
      <c r="E21" s="17">
        <f t="shared" ref="E21:H21" si="7">SUM(E18:E20)</f>
        <v>0</v>
      </c>
      <c r="F21" s="17">
        <f t="shared" si="7"/>
        <v>0</v>
      </c>
      <c r="G21" s="17">
        <f t="shared" si="7"/>
        <v>0</v>
      </c>
      <c r="H21" s="17">
        <f t="shared" si="7"/>
        <v>246650.495</v>
      </c>
      <c r="I21" s="4"/>
      <c r="J21" s="4"/>
      <c r="K21" s="4"/>
      <c r="L21" s="4"/>
      <c r="M21" s="4"/>
      <c r="N21" s="4"/>
    </row>
    <row r="22" spans="1:14" ht="24" customHeight="1" x14ac:dyDescent="0.2">
      <c r="A22" s="121">
        <v>5</v>
      </c>
      <c r="B22" s="121" t="s">
        <v>20</v>
      </c>
      <c r="C22" s="13" t="s">
        <v>8</v>
      </c>
      <c r="D22" s="14">
        <v>103.48925</v>
      </c>
      <c r="E22" s="14"/>
      <c r="F22" s="14"/>
      <c r="G22" s="14"/>
      <c r="H22" s="14">
        <f>SUM(D22:G22)</f>
        <v>103.48925</v>
      </c>
      <c r="I22" s="4"/>
      <c r="J22" s="4"/>
      <c r="K22" s="4"/>
      <c r="L22" s="4"/>
      <c r="M22" s="4"/>
      <c r="N22" s="4"/>
    </row>
    <row r="23" spans="1:14" ht="24" customHeight="1" x14ac:dyDescent="0.2">
      <c r="A23" s="121"/>
      <c r="B23" s="121"/>
      <c r="C23" s="13" t="s">
        <v>9</v>
      </c>
      <c r="D23" s="14">
        <v>70.089749999999995</v>
      </c>
      <c r="E23" s="14"/>
      <c r="F23" s="14"/>
      <c r="G23" s="14"/>
      <c r="H23" s="14">
        <f t="shared" ref="H23:H24" si="8">SUM(D23:G23)</f>
        <v>70.089749999999995</v>
      </c>
      <c r="I23" s="4"/>
      <c r="J23" s="4"/>
      <c r="K23" s="4"/>
      <c r="L23" s="4"/>
      <c r="M23" s="4"/>
      <c r="N23" s="4"/>
    </row>
    <row r="24" spans="1:14" ht="24" customHeight="1" x14ac:dyDescent="0.2">
      <c r="A24" s="121"/>
      <c r="B24" s="121"/>
      <c r="C24" s="15" t="s">
        <v>10</v>
      </c>
      <c r="D24" s="14">
        <v>3419.855</v>
      </c>
      <c r="E24" s="14"/>
      <c r="F24" s="14"/>
      <c r="G24" s="14"/>
      <c r="H24" s="14">
        <f t="shared" si="8"/>
        <v>3419.855</v>
      </c>
      <c r="I24" s="4"/>
      <c r="J24" s="4"/>
      <c r="K24" s="4"/>
      <c r="L24" s="4"/>
      <c r="M24" s="4"/>
      <c r="N24" s="4"/>
    </row>
    <row r="25" spans="1:14" ht="24" customHeight="1" x14ac:dyDescent="0.2">
      <c r="A25" s="121"/>
      <c r="B25" s="121"/>
      <c r="C25" s="16" t="s">
        <v>12</v>
      </c>
      <c r="D25" s="17">
        <f>SUM(D22:D24)</f>
        <v>3593.4340000000002</v>
      </c>
      <c r="E25" s="17">
        <f t="shared" ref="E25:H25" si="9">SUM(E22:E24)</f>
        <v>0</v>
      </c>
      <c r="F25" s="17">
        <f t="shared" si="9"/>
        <v>0</v>
      </c>
      <c r="G25" s="17">
        <f t="shared" si="9"/>
        <v>0</v>
      </c>
      <c r="H25" s="17">
        <f t="shared" si="9"/>
        <v>3593.4340000000002</v>
      </c>
      <c r="I25" s="4"/>
      <c r="J25" s="4"/>
      <c r="K25" s="4"/>
      <c r="L25" s="4"/>
      <c r="M25" s="4"/>
      <c r="N25" s="4"/>
    </row>
    <row r="26" spans="1:14" ht="24" customHeight="1" x14ac:dyDescent="0.2">
      <c r="A26" s="121">
        <v>6</v>
      </c>
      <c r="B26" s="121" t="s">
        <v>21</v>
      </c>
      <c r="C26" s="13" t="s">
        <v>8</v>
      </c>
      <c r="D26" s="14">
        <v>18129</v>
      </c>
      <c r="E26" s="14"/>
      <c r="F26" s="14"/>
      <c r="G26" s="14"/>
      <c r="H26" s="14">
        <f>SUM(D26:G26)</f>
        <v>18129</v>
      </c>
      <c r="I26" s="4"/>
      <c r="J26" s="4"/>
      <c r="K26" s="4"/>
      <c r="L26" s="4"/>
      <c r="M26" s="4"/>
      <c r="N26" s="4"/>
    </row>
    <row r="27" spans="1:14" ht="24" customHeight="1" x14ac:dyDescent="0.2">
      <c r="A27" s="121"/>
      <c r="B27" s="121"/>
      <c r="C27" s="13" t="s">
        <v>9</v>
      </c>
      <c r="D27" s="14">
        <v>16497</v>
      </c>
      <c r="E27" s="14"/>
      <c r="F27" s="14"/>
      <c r="G27" s="14"/>
      <c r="H27" s="14">
        <f t="shared" ref="H27:H28" si="10">SUM(D27:G27)</f>
        <v>16497</v>
      </c>
      <c r="I27" s="4"/>
      <c r="J27" s="4"/>
      <c r="K27" s="4"/>
      <c r="L27" s="4"/>
      <c r="M27" s="4"/>
      <c r="N27" s="4"/>
    </row>
    <row r="28" spans="1:14" ht="24" customHeight="1" x14ac:dyDescent="0.2">
      <c r="A28" s="121"/>
      <c r="B28" s="121"/>
      <c r="C28" s="15" t="s">
        <v>10</v>
      </c>
      <c r="D28" s="14">
        <v>0</v>
      </c>
      <c r="E28" s="14"/>
      <c r="F28" s="14"/>
      <c r="G28" s="14"/>
      <c r="H28" s="14">
        <f t="shared" si="10"/>
        <v>0</v>
      </c>
      <c r="I28" s="4"/>
      <c r="J28" s="4"/>
      <c r="K28" s="4"/>
      <c r="L28" s="4"/>
      <c r="M28" s="4"/>
      <c r="N28" s="4"/>
    </row>
    <row r="29" spans="1:14" ht="24" customHeight="1" x14ac:dyDescent="0.2">
      <c r="A29" s="121"/>
      <c r="B29" s="121"/>
      <c r="C29" s="16" t="s">
        <v>12</v>
      </c>
      <c r="D29" s="17">
        <f>SUM(D26:D28)</f>
        <v>34626</v>
      </c>
      <c r="E29" s="17">
        <f t="shared" ref="E29:H29" si="11">SUM(E26:E28)</f>
        <v>0</v>
      </c>
      <c r="F29" s="17">
        <f t="shared" si="11"/>
        <v>0</v>
      </c>
      <c r="G29" s="17">
        <f t="shared" si="11"/>
        <v>0</v>
      </c>
      <c r="H29" s="17">
        <f t="shared" si="11"/>
        <v>34626</v>
      </c>
      <c r="I29" s="4"/>
      <c r="J29" s="4"/>
      <c r="K29" s="4"/>
      <c r="L29" s="4"/>
      <c r="M29" s="4"/>
      <c r="N29" s="4"/>
    </row>
    <row r="30" spans="1:14" ht="24" customHeight="1" x14ac:dyDescent="0.2">
      <c r="A30" s="121">
        <v>7</v>
      </c>
      <c r="B30" s="121" t="s">
        <v>24</v>
      </c>
      <c r="C30" s="13" t="s">
        <v>8</v>
      </c>
      <c r="D30" s="14">
        <v>38205</v>
      </c>
      <c r="E30" s="14"/>
      <c r="F30" s="14"/>
      <c r="G30" s="14"/>
      <c r="H30" s="14">
        <f>SUM(D30:G30)</f>
        <v>38205</v>
      </c>
      <c r="I30" s="4"/>
      <c r="J30" s="4"/>
      <c r="K30" s="4"/>
      <c r="L30" s="4"/>
      <c r="M30" s="4"/>
      <c r="N30" s="4"/>
    </row>
    <row r="31" spans="1:14" ht="24" customHeight="1" x14ac:dyDescent="0.2">
      <c r="A31" s="121"/>
      <c r="B31" s="121"/>
      <c r="C31" s="13" t="s">
        <v>9</v>
      </c>
      <c r="D31" s="14">
        <v>40224</v>
      </c>
      <c r="E31" s="14"/>
      <c r="F31" s="14"/>
      <c r="G31" s="14"/>
      <c r="H31" s="14">
        <f t="shared" ref="H31:H32" si="12">SUM(D31:G31)</f>
        <v>40224</v>
      </c>
      <c r="I31" s="4"/>
      <c r="J31" s="4"/>
      <c r="K31" s="4"/>
      <c r="L31" s="4"/>
      <c r="M31" s="4"/>
      <c r="N31" s="4"/>
    </row>
    <row r="32" spans="1:14" ht="24" customHeight="1" x14ac:dyDescent="0.2">
      <c r="A32" s="121"/>
      <c r="B32" s="121"/>
      <c r="C32" s="15" t="s">
        <v>10</v>
      </c>
      <c r="D32" s="14">
        <v>2403</v>
      </c>
      <c r="E32" s="14"/>
      <c r="F32" s="14"/>
      <c r="G32" s="14"/>
      <c r="H32" s="14">
        <f t="shared" si="12"/>
        <v>2403</v>
      </c>
      <c r="I32" s="4"/>
      <c r="J32" s="4"/>
      <c r="K32" s="4"/>
      <c r="L32" s="4"/>
      <c r="M32" s="4"/>
      <c r="N32" s="4"/>
    </row>
    <row r="33" spans="1:14" ht="24" customHeight="1" x14ac:dyDescent="0.2">
      <c r="A33" s="121"/>
      <c r="B33" s="121"/>
      <c r="C33" s="16" t="s">
        <v>14</v>
      </c>
      <c r="D33" s="17">
        <f>SUM(D30:D32)</f>
        <v>80832</v>
      </c>
      <c r="E33" s="17">
        <f t="shared" ref="E33:H33" si="13">SUM(E30:E32)</f>
        <v>0</v>
      </c>
      <c r="F33" s="17">
        <f t="shared" si="13"/>
        <v>0</v>
      </c>
      <c r="G33" s="17">
        <f t="shared" si="13"/>
        <v>0</v>
      </c>
      <c r="H33" s="17">
        <f t="shared" si="13"/>
        <v>80832</v>
      </c>
      <c r="I33" s="4"/>
      <c r="J33" s="4"/>
      <c r="K33" s="4"/>
      <c r="L33" s="4"/>
      <c r="M33" s="4"/>
      <c r="N33" s="4"/>
    </row>
    <row r="34" spans="1:14" ht="24" customHeight="1" x14ac:dyDescent="0.2">
      <c r="A34" s="121">
        <v>8</v>
      </c>
      <c r="B34" s="121" t="s">
        <v>25</v>
      </c>
      <c r="C34" s="13" t="s">
        <v>8</v>
      </c>
      <c r="D34" s="14">
        <v>9816</v>
      </c>
      <c r="E34" s="14"/>
      <c r="F34" s="14"/>
      <c r="G34" s="14"/>
      <c r="H34" s="14">
        <f>SUM(D34:G34)</f>
        <v>9816</v>
      </c>
      <c r="I34" s="4"/>
      <c r="J34" s="4"/>
      <c r="K34" s="4"/>
      <c r="L34" s="4"/>
      <c r="M34" s="4"/>
      <c r="N34" s="4"/>
    </row>
    <row r="35" spans="1:14" ht="24" customHeight="1" x14ac:dyDescent="0.2">
      <c r="A35" s="121"/>
      <c r="B35" s="121"/>
      <c r="C35" s="13" t="s">
        <v>9</v>
      </c>
      <c r="D35" s="14">
        <v>11783</v>
      </c>
      <c r="E35" s="14"/>
      <c r="F35" s="14"/>
      <c r="G35" s="14"/>
      <c r="H35" s="14">
        <f t="shared" ref="H35:H36" si="14">SUM(D35:G35)</f>
        <v>11783</v>
      </c>
      <c r="I35" s="4"/>
      <c r="J35" s="4"/>
      <c r="K35" s="4"/>
      <c r="L35" s="4"/>
      <c r="M35" s="4"/>
      <c r="N35" s="4"/>
    </row>
    <row r="36" spans="1:14" ht="24" customHeight="1" x14ac:dyDescent="0.2">
      <c r="A36" s="121"/>
      <c r="B36" s="121"/>
      <c r="C36" s="15" t="s">
        <v>10</v>
      </c>
      <c r="D36" s="14">
        <v>0</v>
      </c>
      <c r="E36" s="14"/>
      <c r="F36" s="14"/>
      <c r="G36" s="14"/>
      <c r="H36" s="14">
        <f t="shared" si="14"/>
        <v>0</v>
      </c>
      <c r="I36" s="4"/>
      <c r="J36" s="4"/>
      <c r="K36" s="4"/>
      <c r="L36" s="4"/>
      <c r="M36" s="4"/>
      <c r="N36" s="4"/>
    </row>
    <row r="37" spans="1:14" ht="24" customHeight="1" x14ac:dyDescent="0.2">
      <c r="A37" s="121"/>
      <c r="B37" s="121"/>
      <c r="C37" s="16" t="s">
        <v>12</v>
      </c>
      <c r="D37" s="17">
        <f>SUM(D34:D36)</f>
        <v>21599</v>
      </c>
      <c r="E37" s="17">
        <f t="shared" ref="E37:H37" si="15">SUM(E34:E36)</f>
        <v>0</v>
      </c>
      <c r="F37" s="17">
        <f t="shared" si="15"/>
        <v>0</v>
      </c>
      <c r="G37" s="17">
        <f t="shared" si="15"/>
        <v>0</v>
      </c>
      <c r="H37" s="17">
        <f t="shared" si="15"/>
        <v>21599</v>
      </c>
      <c r="I37" s="4"/>
      <c r="J37" s="4"/>
      <c r="K37" s="4"/>
      <c r="L37" s="4"/>
      <c r="M37" s="4"/>
      <c r="N37" s="4"/>
    </row>
    <row r="38" spans="1:14" ht="24" customHeight="1" x14ac:dyDescent="0.2">
      <c r="A38" s="121">
        <v>9</v>
      </c>
      <c r="B38" s="121" t="s">
        <v>26</v>
      </c>
      <c r="C38" s="13" t="s">
        <v>8</v>
      </c>
      <c r="D38" s="14">
        <v>23408</v>
      </c>
      <c r="E38" s="14"/>
      <c r="F38" s="14"/>
      <c r="G38" s="14"/>
      <c r="H38" s="14">
        <f>SUM(D38:G38)</f>
        <v>23408</v>
      </c>
      <c r="I38" s="4"/>
      <c r="J38" s="4"/>
      <c r="K38" s="4"/>
      <c r="L38" s="4"/>
      <c r="M38" s="4"/>
      <c r="N38" s="4"/>
    </row>
    <row r="39" spans="1:14" ht="24" customHeight="1" x14ac:dyDescent="0.2">
      <c r="A39" s="121"/>
      <c r="B39" s="121"/>
      <c r="C39" s="13" t="s">
        <v>9</v>
      </c>
      <c r="D39" s="14">
        <v>26291</v>
      </c>
      <c r="E39" s="14"/>
      <c r="F39" s="14"/>
      <c r="G39" s="14"/>
      <c r="H39" s="14">
        <f t="shared" ref="H39:H40" si="16">SUM(D39:G39)</f>
        <v>26291</v>
      </c>
      <c r="I39" s="4"/>
      <c r="J39" s="4"/>
      <c r="K39" s="4"/>
      <c r="L39" s="4"/>
      <c r="M39" s="4"/>
      <c r="N39" s="4"/>
    </row>
    <row r="40" spans="1:14" ht="24" customHeight="1" x14ac:dyDescent="0.2">
      <c r="A40" s="121"/>
      <c r="B40" s="121"/>
      <c r="C40" s="15" t="s">
        <v>10</v>
      </c>
      <c r="D40" s="14">
        <v>28429</v>
      </c>
      <c r="E40" s="14"/>
      <c r="F40" s="14"/>
      <c r="G40" s="14"/>
      <c r="H40" s="14">
        <f t="shared" si="16"/>
        <v>28429</v>
      </c>
      <c r="I40" s="4"/>
      <c r="J40" s="4"/>
      <c r="K40" s="4"/>
      <c r="L40" s="4"/>
      <c r="M40" s="4"/>
      <c r="N40" s="4"/>
    </row>
    <row r="41" spans="1:14" ht="24" customHeight="1" x14ac:dyDescent="0.2">
      <c r="A41" s="121"/>
      <c r="B41" s="121"/>
      <c r="C41" s="16" t="s">
        <v>12</v>
      </c>
      <c r="D41" s="17">
        <f>SUM(D38:D40)</f>
        <v>78128</v>
      </c>
      <c r="E41" s="17">
        <f t="shared" ref="E41:H41" si="17">SUM(E38:E40)</f>
        <v>0</v>
      </c>
      <c r="F41" s="17">
        <f t="shared" si="17"/>
        <v>0</v>
      </c>
      <c r="G41" s="17">
        <f t="shared" si="17"/>
        <v>0</v>
      </c>
      <c r="H41" s="17">
        <f t="shared" si="17"/>
        <v>78128</v>
      </c>
      <c r="I41" s="4"/>
      <c r="J41" s="4"/>
      <c r="K41" s="4"/>
      <c r="L41" s="4"/>
      <c r="M41" s="4"/>
      <c r="N41" s="4"/>
    </row>
    <row r="42" spans="1:14" ht="24" customHeight="1" x14ac:dyDescent="0.2">
      <c r="A42" s="121">
        <v>10</v>
      </c>
      <c r="B42" s="121" t="s">
        <v>27</v>
      </c>
      <c r="C42" s="13" t="s">
        <v>8</v>
      </c>
      <c r="D42" s="14">
        <v>724742</v>
      </c>
      <c r="E42" s="14"/>
      <c r="F42" s="14"/>
      <c r="G42" s="14"/>
      <c r="H42" s="14">
        <f>SUM(D42:G42)</f>
        <v>724742</v>
      </c>
      <c r="I42" s="4"/>
      <c r="J42" s="4"/>
      <c r="K42" s="4"/>
      <c r="L42" s="4"/>
      <c r="M42" s="4"/>
      <c r="N42" s="4"/>
    </row>
    <row r="43" spans="1:14" ht="24" customHeight="1" x14ac:dyDescent="0.2">
      <c r="A43" s="121"/>
      <c r="B43" s="121"/>
      <c r="C43" s="13" t="s">
        <v>9</v>
      </c>
      <c r="D43" s="14">
        <v>110720</v>
      </c>
      <c r="E43" s="14"/>
      <c r="F43" s="14"/>
      <c r="G43" s="14"/>
      <c r="H43" s="14">
        <f t="shared" ref="H43:H44" si="18">SUM(D43:G43)</f>
        <v>110720</v>
      </c>
      <c r="I43" s="4"/>
      <c r="J43" s="4"/>
      <c r="K43" s="4"/>
      <c r="L43" s="4"/>
      <c r="M43" s="4"/>
      <c r="N43" s="4"/>
    </row>
    <row r="44" spans="1:14" ht="24" customHeight="1" x14ac:dyDescent="0.2">
      <c r="A44" s="121"/>
      <c r="B44" s="121"/>
      <c r="C44" s="15" t="s">
        <v>10</v>
      </c>
      <c r="D44" s="14">
        <v>0</v>
      </c>
      <c r="E44" s="14"/>
      <c r="F44" s="14"/>
      <c r="G44" s="14"/>
      <c r="H44" s="14">
        <f t="shared" si="18"/>
        <v>0</v>
      </c>
      <c r="I44" s="4"/>
      <c r="J44" s="4"/>
      <c r="K44" s="4"/>
      <c r="L44" s="4"/>
      <c r="M44" s="4"/>
      <c r="N44" s="4"/>
    </row>
    <row r="45" spans="1:14" ht="24" customHeight="1" x14ac:dyDescent="0.2">
      <c r="A45" s="121"/>
      <c r="B45" s="121"/>
      <c r="C45" s="16" t="s">
        <v>12</v>
      </c>
      <c r="D45" s="17">
        <f>SUM(D42:D44)</f>
        <v>835462</v>
      </c>
      <c r="E45" s="17">
        <f t="shared" ref="E45:H45" si="19">SUM(E42:E44)</f>
        <v>0</v>
      </c>
      <c r="F45" s="17">
        <f t="shared" si="19"/>
        <v>0</v>
      </c>
      <c r="G45" s="17">
        <f t="shared" si="19"/>
        <v>0</v>
      </c>
      <c r="H45" s="17">
        <f t="shared" si="19"/>
        <v>835462</v>
      </c>
      <c r="I45" s="4"/>
      <c r="J45" s="4"/>
      <c r="K45" s="4"/>
      <c r="L45" s="4"/>
      <c r="M45" s="4"/>
      <c r="N45" s="4"/>
    </row>
    <row r="46" spans="1:14" ht="24" customHeight="1" x14ac:dyDescent="0.2">
      <c r="A46" s="121">
        <v>11</v>
      </c>
      <c r="B46" s="121" t="s">
        <v>79</v>
      </c>
      <c r="C46" s="13" t="s">
        <v>8</v>
      </c>
      <c r="D46" s="14">
        <v>60880</v>
      </c>
      <c r="E46" s="14"/>
      <c r="F46" s="14"/>
      <c r="G46" s="14"/>
      <c r="H46" s="14">
        <f>SUM(D46:G46)</f>
        <v>60880</v>
      </c>
      <c r="I46" s="4"/>
      <c r="J46" s="4"/>
      <c r="K46" s="4"/>
      <c r="L46" s="4"/>
      <c r="M46" s="4"/>
      <c r="N46" s="4"/>
    </row>
    <row r="47" spans="1:14" ht="24" customHeight="1" x14ac:dyDescent="0.2">
      <c r="A47" s="121"/>
      <c r="B47" s="121"/>
      <c r="C47" s="13" t="s">
        <v>9</v>
      </c>
      <c r="D47" s="14">
        <v>68005</v>
      </c>
      <c r="E47" s="14"/>
      <c r="F47" s="14"/>
      <c r="G47" s="14"/>
      <c r="H47" s="14">
        <f t="shared" ref="H47:H48" si="20">SUM(D47:G47)</f>
        <v>68005</v>
      </c>
      <c r="I47" s="4"/>
      <c r="J47" s="4"/>
      <c r="K47" s="4"/>
      <c r="L47" s="4"/>
      <c r="M47" s="4"/>
      <c r="N47" s="4"/>
    </row>
    <row r="48" spans="1:14" ht="24" customHeight="1" x14ac:dyDescent="0.2">
      <c r="A48" s="121"/>
      <c r="B48" s="121"/>
      <c r="C48" s="15" t="s">
        <v>10</v>
      </c>
      <c r="D48" s="14">
        <v>341</v>
      </c>
      <c r="E48" s="14"/>
      <c r="F48" s="14"/>
      <c r="G48" s="14"/>
      <c r="H48" s="14">
        <f t="shared" si="20"/>
        <v>341</v>
      </c>
      <c r="I48" s="4"/>
      <c r="J48" s="4"/>
      <c r="K48" s="4"/>
      <c r="L48" s="4"/>
      <c r="M48" s="4"/>
      <c r="N48" s="4"/>
    </row>
    <row r="49" spans="1:14" ht="24" customHeight="1" x14ac:dyDescent="0.2">
      <c r="A49" s="121"/>
      <c r="B49" s="121"/>
      <c r="C49" s="16" t="s">
        <v>12</v>
      </c>
      <c r="D49" s="17">
        <f>SUM(D46:D48)</f>
        <v>129226</v>
      </c>
      <c r="E49" s="17">
        <f t="shared" ref="E49:H49" si="21">SUM(E46:E48)</f>
        <v>0</v>
      </c>
      <c r="F49" s="17">
        <f t="shared" si="21"/>
        <v>0</v>
      </c>
      <c r="G49" s="17">
        <f t="shared" si="21"/>
        <v>0</v>
      </c>
      <c r="H49" s="17">
        <f t="shared" si="21"/>
        <v>129226</v>
      </c>
      <c r="I49" s="4"/>
      <c r="J49" s="4"/>
      <c r="K49" s="4"/>
      <c r="L49" s="4"/>
      <c r="M49" s="4"/>
      <c r="N49" s="4"/>
    </row>
    <row r="50" spans="1:14" ht="24" customHeight="1" x14ac:dyDescent="0.2">
      <c r="A50" s="121">
        <v>12</v>
      </c>
      <c r="B50" s="121" t="s">
        <v>76</v>
      </c>
      <c r="C50" s="13" t="s">
        <v>8</v>
      </c>
      <c r="D50" s="14">
        <v>2087</v>
      </c>
      <c r="E50" s="14"/>
      <c r="F50" s="14"/>
      <c r="G50" s="14"/>
      <c r="H50" s="14">
        <f>SUM(D50:G50)</f>
        <v>2087</v>
      </c>
      <c r="I50" s="4"/>
      <c r="J50" s="4"/>
      <c r="K50" s="4"/>
      <c r="L50" s="4"/>
      <c r="M50" s="4"/>
      <c r="N50" s="4"/>
    </row>
    <row r="51" spans="1:14" ht="24" customHeight="1" x14ac:dyDescent="0.2">
      <c r="A51" s="121"/>
      <c r="B51" s="121"/>
      <c r="C51" s="13" t="s">
        <v>9</v>
      </c>
      <c r="D51" s="14">
        <v>2186</v>
      </c>
      <c r="E51" s="14"/>
      <c r="F51" s="14"/>
      <c r="G51" s="14"/>
      <c r="H51" s="14">
        <f t="shared" ref="H51:H52" si="22">SUM(D51:G51)</f>
        <v>2186</v>
      </c>
      <c r="I51" s="4"/>
      <c r="J51" s="4"/>
      <c r="K51" s="4"/>
      <c r="L51" s="4"/>
      <c r="M51" s="4"/>
      <c r="N51" s="4"/>
    </row>
    <row r="52" spans="1:14" ht="24" customHeight="1" x14ac:dyDescent="0.2">
      <c r="A52" s="121"/>
      <c r="B52" s="121"/>
      <c r="C52" s="15" t="s">
        <v>10</v>
      </c>
      <c r="D52" s="14">
        <v>0</v>
      </c>
      <c r="E52" s="14"/>
      <c r="F52" s="14"/>
      <c r="G52" s="14"/>
      <c r="H52" s="14">
        <f t="shared" si="22"/>
        <v>0</v>
      </c>
      <c r="I52" s="4"/>
      <c r="J52" s="4"/>
      <c r="K52" s="4"/>
      <c r="L52" s="4"/>
      <c r="M52" s="4"/>
      <c r="N52" s="4"/>
    </row>
    <row r="53" spans="1:14" ht="24" customHeight="1" x14ac:dyDescent="0.2">
      <c r="A53" s="121"/>
      <c r="B53" s="121"/>
      <c r="C53" s="16" t="s">
        <v>12</v>
      </c>
      <c r="D53" s="17">
        <f>SUM(D50:D52)</f>
        <v>4273</v>
      </c>
      <c r="E53" s="17">
        <f t="shared" ref="E53:H53" si="23">SUM(E50:E52)</f>
        <v>0</v>
      </c>
      <c r="F53" s="17">
        <f t="shared" si="23"/>
        <v>0</v>
      </c>
      <c r="G53" s="17">
        <f t="shared" si="23"/>
        <v>0</v>
      </c>
      <c r="H53" s="17">
        <f t="shared" si="23"/>
        <v>4273</v>
      </c>
      <c r="I53" s="4"/>
      <c r="J53" s="4"/>
      <c r="K53" s="4"/>
      <c r="L53" s="4"/>
      <c r="M53" s="4"/>
      <c r="N53" s="4"/>
    </row>
    <row r="54" spans="1:14" ht="24" customHeight="1" x14ac:dyDescent="0.2">
      <c r="A54" s="133"/>
      <c r="B54" s="121" t="s">
        <v>29</v>
      </c>
      <c r="C54" s="13" t="s">
        <v>8</v>
      </c>
      <c r="D54" s="14">
        <f>SUM(D6,D10,D14,D18,D22,D26,D30,D34,D38,D42,D46,D50)</f>
        <v>1994896.2092500001</v>
      </c>
      <c r="E54" s="14">
        <f t="shared" ref="E54:H54" si="24">SUM(E6,E10,E14,E18,E22,E26,E30,E34,E38,E42,E46,E50)</f>
        <v>0</v>
      </c>
      <c r="F54" s="14">
        <f t="shared" si="24"/>
        <v>0</v>
      </c>
      <c r="G54" s="14">
        <f t="shared" si="24"/>
        <v>0</v>
      </c>
      <c r="H54" s="14">
        <f t="shared" si="24"/>
        <v>1994896.2092500001</v>
      </c>
      <c r="I54" s="4"/>
      <c r="J54" s="4"/>
      <c r="K54" s="4"/>
      <c r="L54" s="4"/>
      <c r="M54" s="4"/>
      <c r="N54" s="4"/>
    </row>
    <row r="55" spans="1:14" ht="24" customHeight="1" x14ac:dyDescent="0.2">
      <c r="A55" s="133"/>
      <c r="B55" s="121"/>
      <c r="C55" s="13" t="s">
        <v>9</v>
      </c>
      <c r="D55" s="14">
        <f t="shared" ref="D55:H55" si="25">SUM(D7,D11,D15,D19,D23,D27,D31,D35,D39,D43,D47,D51)</f>
        <v>1422001.8647499999</v>
      </c>
      <c r="E55" s="14">
        <f t="shared" si="25"/>
        <v>0</v>
      </c>
      <c r="F55" s="14">
        <f t="shared" si="25"/>
        <v>0</v>
      </c>
      <c r="G55" s="14">
        <f t="shared" si="25"/>
        <v>0</v>
      </c>
      <c r="H55" s="14">
        <f t="shared" si="25"/>
        <v>1422001.8647499999</v>
      </c>
      <c r="I55" s="4"/>
      <c r="J55" s="4"/>
      <c r="K55" s="4"/>
      <c r="L55" s="4"/>
      <c r="M55" s="4"/>
      <c r="N55" s="4"/>
    </row>
    <row r="56" spans="1:14" ht="24" customHeight="1" x14ac:dyDescent="0.2">
      <c r="A56" s="133"/>
      <c r="B56" s="121"/>
      <c r="C56" s="15" t="s">
        <v>10</v>
      </c>
      <c r="D56" s="14">
        <f t="shared" ref="D56:H56" si="26">SUM(D8,D12,D16,D20,D24,D28,D32,D36,D40,D44,D48,D52)</f>
        <v>2078548.855</v>
      </c>
      <c r="E56" s="14">
        <f t="shared" si="26"/>
        <v>0</v>
      </c>
      <c r="F56" s="14">
        <f t="shared" si="26"/>
        <v>0</v>
      </c>
      <c r="G56" s="14">
        <f t="shared" si="26"/>
        <v>0</v>
      </c>
      <c r="H56" s="14">
        <f t="shared" si="26"/>
        <v>2078548.855</v>
      </c>
      <c r="I56" s="4"/>
      <c r="J56" s="4"/>
      <c r="K56" s="4"/>
      <c r="L56" s="4"/>
      <c r="M56" s="4"/>
      <c r="N56" s="4"/>
    </row>
    <row r="57" spans="1:14" ht="24" customHeight="1" x14ac:dyDescent="0.2">
      <c r="A57" s="133"/>
      <c r="B57" s="121"/>
      <c r="C57" s="16" t="s">
        <v>12</v>
      </c>
      <c r="D57" s="17">
        <f>SUM(D54:D56)</f>
        <v>5495446.9289999995</v>
      </c>
      <c r="E57" s="17">
        <f t="shared" ref="E57:H57" si="27">SUM(E54:E56)</f>
        <v>0</v>
      </c>
      <c r="F57" s="17">
        <f t="shared" si="27"/>
        <v>0</v>
      </c>
      <c r="G57" s="17">
        <f t="shared" si="27"/>
        <v>0</v>
      </c>
      <c r="H57" s="17">
        <f t="shared" si="27"/>
        <v>5495446.9289999995</v>
      </c>
      <c r="I57" s="4"/>
      <c r="J57" s="4"/>
      <c r="K57" s="4"/>
      <c r="L57" s="4"/>
      <c r="M57" s="4"/>
      <c r="N57" s="4"/>
    </row>
    <row r="58" spans="1:14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">
      <c r="A59" s="25" t="s">
        <v>30</v>
      </c>
      <c r="B59" s="26"/>
      <c r="C59" s="26"/>
      <c r="D59" s="26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">
      <c r="A60" s="27" t="s">
        <v>31</v>
      </c>
      <c r="B60" s="26"/>
      <c r="C60" s="26"/>
      <c r="D60" s="26"/>
      <c r="E60" s="4"/>
      <c r="F60" s="4"/>
      <c r="G60" s="4"/>
      <c r="H60" s="4"/>
      <c r="I60" s="4"/>
      <c r="J60" s="4"/>
      <c r="K60" s="4"/>
      <c r="L60" s="4"/>
      <c r="M60" s="4"/>
      <c r="N60" s="4"/>
    </row>
  </sheetData>
  <mergeCells count="28">
    <mergeCell ref="A50:A53"/>
    <mergeCell ref="B50:B53"/>
    <mergeCell ref="A54:A57"/>
    <mergeCell ref="B54:B57"/>
    <mergeCell ref="A38:A41"/>
    <mergeCell ref="B38:B41"/>
    <mergeCell ref="A42:A45"/>
    <mergeCell ref="B42:B45"/>
    <mergeCell ref="A46:A49"/>
    <mergeCell ref="B46:B49"/>
    <mergeCell ref="A30:A33"/>
    <mergeCell ref="B30:B33"/>
    <mergeCell ref="A34:A37"/>
    <mergeCell ref="B34:B37"/>
    <mergeCell ref="A22:A25"/>
    <mergeCell ref="B22:B25"/>
    <mergeCell ref="A26:A29"/>
    <mergeCell ref="B26:B29"/>
    <mergeCell ref="A1:H1"/>
    <mergeCell ref="A2:H2"/>
    <mergeCell ref="A6:A9"/>
    <mergeCell ref="B6:B9"/>
    <mergeCell ref="A18:A21"/>
    <mergeCell ref="B18:B21"/>
    <mergeCell ref="A10:A13"/>
    <mergeCell ref="B10:B13"/>
    <mergeCell ref="A14:A17"/>
    <mergeCell ref="B14:B1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F339-AC33-42B6-94D9-58A6FBAE022B}">
  <dimension ref="A1:I42"/>
  <sheetViews>
    <sheetView tabSelected="1" view="pageBreakPreview" zoomScale="106" zoomScaleNormal="100" zoomScaleSheetLayoutView="106" workbookViewId="0">
      <selection activeCell="C30" sqref="C30"/>
    </sheetView>
  </sheetViews>
  <sheetFormatPr defaultColWidth="9.140625" defaultRowHeight="12.75" customHeight="1" x14ac:dyDescent="0.25"/>
  <cols>
    <col min="1" max="1" width="18.7109375" style="28" customWidth="1"/>
    <col min="2" max="2" width="16.140625" style="28" customWidth="1"/>
    <col min="3" max="7" width="16" style="28" customWidth="1"/>
    <col min="8" max="16384" width="9.140625" style="28"/>
  </cols>
  <sheetData>
    <row r="1" spans="1:7" ht="12.75" customHeight="1" x14ac:dyDescent="0.25">
      <c r="A1" s="134" t="s">
        <v>109</v>
      </c>
      <c r="B1" s="134"/>
      <c r="C1" s="134"/>
      <c r="D1" s="134"/>
      <c r="E1" s="134"/>
      <c r="F1" s="134"/>
      <c r="G1" s="134"/>
    </row>
    <row r="2" spans="1:7" ht="12.75" customHeight="1" x14ac:dyDescent="0.25">
      <c r="A2" s="135" t="s">
        <v>110</v>
      </c>
      <c r="B2" s="135"/>
      <c r="C2" s="135"/>
      <c r="D2" s="135"/>
      <c r="E2" s="135"/>
      <c r="F2" s="135"/>
      <c r="G2" s="135"/>
    </row>
    <row r="3" spans="1:7" ht="12.75" customHeight="1" x14ac:dyDescent="0.25">
      <c r="A3" s="26"/>
      <c r="B3" s="26"/>
      <c r="C3" s="26"/>
      <c r="D3" s="30"/>
      <c r="E3" s="30"/>
      <c r="F3" s="30"/>
    </row>
    <row r="4" spans="1:7" ht="12.75" customHeight="1" x14ac:dyDescent="0.25">
      <c r="A4" s="136" t="s">
        <v>46</v>
      </c>
      <c r="B4" s="138"/>
      <c r="C4" s="136" t="s">
        <v>47</v>
      </c>
      <c r="D4" s="136" t="s">
        <v>48</v>
      </c>
      <c r="E4" s="136" t="s">
        <v>49</v>
      </c>
      <c r="F4" s="136" t="s">
        <v>50</v>
      </c>
      <c r="G4" s="136">
        <v>2026</v>
      </c>
    </row>
    <row r="5" spans="1:7" ht="12.75" customHeight="1" x14ac:dyDescent="0.25">
      <c r="A5" s="137"/>
      <c r="B5" s="139"/>
      <c r="C5" s="140"/>
      <c r="D5" s="140"/>
      <c r="E5" s="140"/>
      <c r="F5" s="140"/>
      <c r="G5" s="140"/>
    </row>
    <row r="6" spans="1:7" ht="12.75" customHeight="1" x14ac:dyDescent="0.25">
      <c r="A6" s="141" t="s">
        <v>7</v>
      </c>
      <c r="B6" s="141" t="s">
        <v>51</v>
      </c>
      <c r="C6" s="44">
        <v>53</v>
      </c>
      <c r="D6" s="44"/>
      <c r="E6" s="44"/>
      <c r="F6" s="44"/>
      <c r="G6" s="45">
        <f>C6+D6+E6+F6</f>
        <v>53</v>
      </c>
    </row>
    <row r="7" spans="1:7" ht="12.75" customHeight="1" x14ac:dyDescent="0.25">
      <c r="A7" s="141"/>
      <c r="B7" s="142"/>
      <c r="C7" s="34">
        <v>270.709</v>
      </c>
      <c r="D7" s="34"/>
      <c r="E7" s="34"/>
      <c r="F7" s="34"/>
      <c r="G7" s="46">
        <f t="shared" ref="G7:G35" si="0">C7+D7+E7+F7</f>
        <v>270.709</v>
      </c>
    </row>
    <row r="8" spans="1:7" ht="12.75" customHeight="1" x14ac:dyDescent="0.25">
      <c r="A8" s="141" t="s">
        <v>13</v>
      </c>
      <c r="B8" s="141" t="s">
        <v>52</v>
      </c>
      <c r="C8" s="44">
        <v>1347</v>
      </c>
      <c r="D8" s="44"/>
      <c r="E8" s="44"/>
      <c r="F8" s="44"/>
      <c r="G8" s="45">
        <f t="shared" si="0"/>
        <v>1347</v>
      </c>
    </row>
    <row r="9" spans="1:7" ht="12.75" customHeight="1" x14ac:dyDescent="0.25">
      <c r="A9" s="141"/>
      <c r="B9" s="142"/>
      <c r="C9" s="34">
        <v>20025.476000000002</v>
      </c>
      <c r="D9" s="34"/>
      <c r="E9" s="34"/>
      <c r="F9" s="34"/>
      <c r="G9" s="46">
        <f t="shared" si="0"/>
        <v>20025.476000000002</v>
      </c>
    </row>
    <row r="10" spans="1:7" ht="12.75" customHeight="1" x14ac:dyDescent="0.25">
      <c r="A10" s="141" t="s">
        <v>15</v>
      </c>
      <c r="B10" s="141" t="s">
        <v>53</v>
      </c>
      <c r="C10" s="44">
        <v>3279</v>
      </c>
      <c r="D10" s="44"/>
      <c r="E10" s="44"/>
      <c r="F10" s="44"/>
      <c r="G10" s="45">
        <f t="shared" si="0"/>
        <v>3279</v>
      </c>
    </row>
    <row r="11" spans="1:7" ht="12.75" customHeight="1" x14ac:dyDescent="0.25">
      <c r="A11" s="141"/>
      <c r="B11" s="142"/>
      <c r="C11" s="34">
        <v>95555.893000000011</v>
      </c>
      <c r="D11" s="34"/>
      <c r="E11" s="34"/>
      <c r="F11" s="34"/>
      <c r="G11" s="46">
        <f t="shared" si="0"/>
        <v>95555.893000000011</v>
      </c>
    </row>
    <row r="12" spans="1:7" ht="12.75" customHeight="1" x14ac:dyDescent="0.25">
      <c r="A12" s="141" t="s">
        <v>17</v>
      </c>
      <c r="B12" s="141" t="s">
        <v>54</v>
      </c>
      <c r="C12" s="44">
        <v>42</v>
      </c>
      <c r="D12" s="44"/>
      <c r="E12" s="44"/>
      <c r="F12" s="44"/>
      <c r="G12" s="45">
        <f t="shared" si="0"/>
        <v>42</v>
      </c>
    </row>
    <row r="13" spans="1:7" ht="12.75" customHeight="1" x14ac:dyDescent="0.25">
      <c r="A13" s="141"/>
      <c r="B13" s="141"/>
      <c r="C13" s="34">
        <v>3174.8140000000003</v>
      </c>
      <c r="D13" s="34"/>
      <c r="E13" s="34"/>
      <c r="F13" s="34"/>
      <c r="G13" s="46">
        <f t="shared" si="0"/>
        <v>3174.8140000000003</v>
      </c>
    </row>
    <row r="14" spans="1:7" ht="12.75" customHeight="1" x14ac:dyDescent="0.25">
      <c r="A14" s="141" t="s">
        <v>18</v>
      </c>
      <c r="B14" s="141" t="s">
        <v>52</v>
      </c>
      <c r="C14" s="44">
        <v>236</v>
      </c>
      <c r="D14" s="44"/>
      <c r="E14" s="44"/>
      <c r="F14" s="44"/>
      <c r="G14" s="45">
        <f t="shared" si="0"/>
        <v>236</v>
      </c>
    </row>
    <row r="15" spans="1:7" ht="12.75" customHeight="1" x14ac:dyDescent="0.25">
      <c r="A15" s="141"/>
      <c r="B15" s="142"/>
      <c r="C15" s="34">
        <v>2902.3110000000001</v>
      </c>
      <c r="D15" s="34"/>
      <c r="E15" s="34"/>
      <c r="F15" s="34"/>
      <c r="G15" s="46">
        <f t="shared" si="0"/>
        <v>2902.3110000000001</v>
      </c>
    </row>
    <row r="16" spans="1:7" ht="12.75" customHeight="1" x14ac:dyDescent="0.25">
      <c r="A16" s="141" t="s">
        <v>19</v>
      </c>
      <c r="B16" s="141" t="s">
        <v>55</v>
      </c>
      <c r="C16" s="44">
        <v>929</v>
      </c>
      <c r="D16" s="44"/>
      <c r="E16" s="44"/>
      <c r="F16" s="44"/>
      <c r="G16" s="45">
        <f t="shared" si="0"/>
        <v>929</v>
      </c>
    </row>
    <row r="17" spans="1:7" ht="12.75" customHeight="1" x14ac:dyDescent="0.25">
      <c r="A17" s="141"/>
      <c r="B17" s="142"/>
      <c r="C17" s="34">
        <v>9709.2916850000001</v>
      </c>
      <c r="D17" s="34"/>
      <c r="E17" s="34"/>
      <c r="F17" s="34"/>
      <c r="G17" s="46">
        <f t="shared" si="0"/>
        <v>9709.2916850000001</v>
      </c>
    </row>
    <row r="18" spans="1:7" ht="12.75" customHeight="1" x14ac:dyDescent="0.25">
      <c r="A18" s="141" t="s">
        <v>20</v>
      </c>
      <c r="B18" s="141" t="s">
        <v>56</v>
      </c>
      <c r="C18" s="44">
        <v>1029</v>
      </c>
      <c r="D18" s="44"/>
      <c r="E18" s="44"/>
      <c r="F18" s="44"/>
      <c r="G18" s="45">
        <f t="shared" si="0"/>
        <v>1029</v>
      </c>
    </row>
    <row r="19" spans="1:7" ht="12.75" customHeight="1" x14ac:dyDescent="0.25">
      <c r="A19" s="141"/>
      <c r="B19" s="142"/>
      <c r="C19" s="34">
        <v>8232</v>
      </c>
      <c r="D19" s="34"/>
      <c r="E19" s="34"/>
      <c r="F19" s="34"/>
      <c r="G19" s="46">
        <f t="shared" si="0"/>
        <v>8232</v>
      </c>
    </row>
    <row r="20" spans="1:7" ht="12.75" customHeight="1" x14ac:dyDescent="0.25">
      <c r="A20" s="141" t="s">
        <v>21</v>
      </c>
      <c r="B20" s="141" t="s">
        <v>56</v>
      </c>
      <c r="C20" s="44">
        <v>437</v>
      </c>
      <c r="D20" s="44"/>
      <c r="E20" s="44"/>
      <c r="F20" s="44"/>
      <c r="G20" s="45">
        <f>C20+D20+E20+F20</f>
        <v>437</v>
      </c>
    </row>
    <row r="21" spans="1:7" ht="12.75" customHeight="1" x14ac:dyDescent="0.25">
      <c r="A21" s="141"/>
      <c r="B21" s="142"/>
      <c r="C21" s="34">
        <v>5492.0010000000002</v>
      </c>
      <c r="D21" s="34"/>
      <c r="E21" s="34"/>
      <c r="F21" s="34"/>
      <c r="G21" s="46">
        <f t="shared" si="0"/>
        <v>5492.0010000000002</v>
      </c>
    </row>
    <row r="22" spans="1:7" ht="12.75" customHeight="1" x14ac:dyDescent="0.25">
      <c r="A22" s="141" t="s">
        <v>23</v>
      </c>
      <c r="B22" s="141" t="s">
        <v>56</v>
      </c>
      <c r="C22" s="44">
        <v>155</v>
      </c>
      <c r="D22" s="44"/>
      <c r="E22" s="44"/>
      <c r="F22" s="44"/>
      <c r="G22" s="44">
        <f>SUM(C22:F22)</f>
        <v>155</v>
      </c>
    </row>
    <row r="23" spans="1:7" ht="12.75" customHeight="1" x14ac:dyDescent="0.25">
      <c r="A23" s="141"/>
      <c r="B23" s="142"/>
      <c r="C23" s="34">
        <v>2026.1080000000002</v>
      </c>
      <c r="D23" s="34"/>
      <c r="E23" s="34"/>
      <c r="F23" s="34"/>
      <c r="G23" s="46">
        <f>C23+D23+E23+F23</f>
        <v>2026.1080000000002</v>
      </c>
    </row>
    <row r="24" spans="1:7" ht="12.75" customHeight="1" x14ac:dyDescent="0.25">
      <c r="A24" s="141" t="s">
        <v>24</v>
      </c>
      <c r="B24" s="141" t="s">
        <v>56</v>
      </c>
      <c r="C24" s="44">
        <v>334</v>
      </c>
      <c r="D24" s="44"/>
      <c r="E24" s="44"/>
      <c r="F24" s="44"/>
      <c r="G24" s="45">
        <f t="shared" si="0"/>
        <v>334</v>
      </c>
    </row>
    <row r="25" spans="1:7" ht="12.75" customHeight="1" x14ac:dyDescent="0.25">
      <c r="A25" s="141"/>
      <c r="B25" s="142"/>
      <c r="C25" s="34">
        <v>1988.8529999999998</v>
      </c>
      <c r="D25" s="34"/>
      <c r="E25" s="34"/>
      <c r="F25" s="34"/>
      <c r="G25" s="46">
        <f t="shared" si="0"/>
        <v>1988.8529999999998</v>
      </c>
    </row>
    <row r="26" spans="1:7" ht="12.75" customHeight="1" x14ac:dyDescent="0.25">
      <c r="A26" s="141" t="s">
        <v>25</v>
      </c>
      <c r="B26" s="141" t="s">
        <v>56</v>
      </c>
      <c r="C26" s="44">
        <v>96</v>
      </c>
      <c r="D26" s="44"/>
      <c r="E26" s="44"/>
      <c r="F26" s="44"/>
      <c r="G26" s="45">
        <f t="shared" si="0"/>
        <v>96</v>
      </c>
    </row>
    <row r="27" spans="1:7" ht="12.75" customHeight="1" x14ac:dyDescent="0.25">
      <c r="A27" s="141"/>
      <c r="B27" s="142"/>
      <c r="C27" s="34">
        <v>210.74099999999999</v>
      </c>
      <c r="D27" s="34"/>
      <c r="E27" s="34"/>
      <c r="F27" s="34"/>
      <c r="G27" s="46">
        <f t="shared" si="0"/>
        <v>210.74099999999999</v>
      </c>
    </row>
    <row r="28" spans="1:7" ht="12.75" customHeight="1" x14ac:dyDescent="0.25">
      <c r="A28" s="141" t="s">
        <v>26</v>
      </c>
      <c r="B28" s="141" t="s">
        <v>56</v>
      </c>
      <c r="C28" s="44">
        <v>1691</v>
      </c>
      <c r="D28" s="44"/>
      <c r="E28" s="44"/>
      <c r="F28" s="44"/>
      <c r="G28" s="45">
        <f t="shared" si="0"/>
        <v>1691</v>
      </c>
    </row>
    <row r="29" spans="1:7" ht="12.75" customHeight="1" x14ac:dyDescent="0.25">
      <c r="A29" s="141"/>
      <c r="B29" s="142"/>
      <c r="C29" s="34">
        <v>17351.980889999999</v>
      </c>
      <c r="D29" s="34"/>
      <c r="E29" s="34"/>
      <c r="F29" s="34"/>
      <c r="G29" s="46">
        <f t="shared" si="0"/>
        <v>17351.980889999999</v>
      </c>
    </row>
    <row r="30" spans="1:7" ht="12.75" customHeight="1" x14ac:dyDescent="0.25">
      <c r="A30" s="141" t="s">
        <v>27</v>
      </c>
      <c r="B30" s="141" t="s">
        <v>56</v>
      </c>
      <c r="C30" s="44">
        <v>1225</v>
      </c>
      <c r="D30" s="44"/>
      <c r="E30" s="44"/>
      <c r="F30" s="44"/>
      <c r="G30" s="45">
        <f t="shared" si="0"/>
        <v>1225</v>
      </c>
    </row>
    <row r="31" spans="1:7" ht="12.75" customHeight="1" x14ac:dyDescent="0.25">
      <c r="A31" s="141"/>
      <c r="B31" s="142"/>
      <c r="C31" s="34">
        <v>1287.586</v>
      </c>
      <c r="D31" s="34"/>
      <c r="E31" s="34"/>
      <c r="F31" s="34"/>
      <c r="G31" s="46">
        <f t="shared" si="0"/>
        <v>1287.586</v>
      </c>
    </row>
    <row r="32" spans="1:7" ht="12.75" customHeight="1" x14ac:dyDescent="0.25">
      <c r="A32" s="141" t="s">
        <v>79</v>
      </c>
      <c r="B32" s="141" t="s">
        <v>56</v>
      </c>
      <c r="C32" s="44">
        <v>2270</v>
      </c>
      <c r="D32" s="44"/>
      <c r="E32" s="44"/>
      <c r="F32" s="44"/>
      <c r="G32" s="45">
        <f t="shared" si="0"/>
        <v>2270</v>
      </c>
    </row>
    <row r="33" spans="1:9" ht="12.75" customHeight="1" x14ac:dyDescent="0.25">
      <c r="A33" s="141"/>
      <c r="B33" s="142"/>
      <c r="C33" s="34">
        <v>9308.7250000000004</v>
      </c>
      <c r="D33" s="34"/>
      <c r="E33" s="34"/>
      <c r="F33" s="34"/>
      <c r="G33" s="46">
        <f t="shared" si="0"/>
        <v>9308.7250000000004</v>
      </c>
    </row>
    <row r="34" spans="1:9" ht="12.75" customHeight="1" x14ac:dyDescent="0.25">
      <c r="A34" s="141" t="s">
        <v>76</v>
      </c>
      <c r="B34" s="141" t="s">
        <v>57</v>
      </c>
      <c r="C34" s="44">
        <v>631</v>
      </c>
      <c r="D34" s="44"/>
      <c r="E34" s="44"/>
      <c r="F34" s="44"/>
      <c r="G34" s="45">
        <f t="shared" si="0"/>
        <v>631</v>
      </c>
    </row>
    <row r="35" spans="1:9" ht="12.75" customHeight="1" x14ac:dyDescent="0.25">
      <c r="A35" s="141"/>
      <c r="B35" s="142"/>
      <c r="C35" s="34">
        <v>3334.7870000000003</v>
      </c>
      <c r="D35" s="34"/>
      <c r="E35" s="34"/>
      <c r="F35" s="34"/>
      <c r="G35" s="46">
        <f t="shared" si="0"/>
        <v>3334.7870000000003</v>
      </c>
    </row>
    <row r="36" spans="1:9" ht="12.75" customHeight="1" x14ac:dyDescent="0.25">
      <c r="A36" s="143" t="s">
        <v>58</v>
      </c>
      <c r="B36" s="143" t="s">
        <v>52</v>
      </c>
      <c r="C36" s="47">
        <f>SUM(C6,C8,C10,C12,C14,C16,C18,C20,C22,C24,C26,C28,C30,C32,C34)</f>
        <v>13754</v>
      </c>
      <c r="D36" s="47">
        <f t="shared" ref="D36:G37" si="1">SUM(D6,D8,D10,D12,D14,D16,D18,D20,D22,D24,D26,D28,D30,D32,D34)</f>
        <v>0</v>
      </c>
      <c r="E36" s="47">
        <f>SUM(E6,E8,E10,E12,E14,E16,E18,E20,E22,E24,E26,E28,E30,E32,E34)</f>
        <v>0</v>
      </c>
      <c r="F36" s="47">
        <f t="shared" si="1"/>
        <v>0</v>
      </c>
      <c r="G36" s="47">
        <f t="shared" si="1"/>
        <v>13754</v>
      </c>
    </row>
    <row r="37" spans="1:9" ht="12.75" customHeight="1" x14ac:dyDescent="0.25">
      <c r="A37" s="144"/>
      <c r="B37" s="145"/>
      <c r="C37" s="47">
        <f>SUM(C7,C9,C11,C13,C15,C17,C19,C21,C23,C25,C27,C29,C31,C33,C35)</f>
        <v>180871.27657500005</v>
      </c>
      <c r="D37" s="47">
        <f t="shared" si="1"/>
        <v>0</v>
      </c>
      <c r="E37" s="47">
        <f t="shared" si="1"/>
        <v>0</v>
      </c>
      <c r="F37" s="47">
        <f t="shared" si="1"/>
        <v>0</v>
      </c>
      <c r="G37" s="47">
        <f t="shared" si="1"/>
        <v>180871.27657500005</v>
      </c>
    </row>
    <row r="38" spans="1:9" ht="12.75" customHeight="1" x14ac:dyDescent="0.25">
      <c r="A38" s="30"/>
      <c r="B38" s="30"/>
      <c r="C38" s="30"/>
      <c r="D38" s="30"/>
      <c r="E38" s="30"/>
      <c r="F38" s="30"/>
    </row>
    <row r="39" spans="1:9" ht="12.75" customHeight="1" x14ac:dyDescent="0.25">
      <c r="D39" s="30"/>
      <c r="E39" s="30"/>
      <c r="F39" s="30"/>
      <c r="G39" s="48" t="s">
        <v>30</v>
      </c>
      <c r="H39" s="48"/>
      <c r="I39" s="48"/>
    </row>
    <row r="40" spans="1:9" ht="12.75" customHeight="1" x14ac:dyDescent="0.25">
      <c r="D40" s="30"/>
      <c r="E40" s="30"/>
      <c r="F40" s="30"/>
      <c r="G40" s="41" t="s">
        <v>31</v>
      </c>
      <c r="H40" s="49"/>
      <c r="I40" s="49"/>
    </row>
    <row r="41" spans="1:9" ht="12.75" customHeight="1" x14ac:dyDescent="0.25">
      <c r="D41" s="30"/>
      <c r="E41" s="30"/>
      <c r="F41" s="30"/>
      <c r="G41" s="41" t="s">
        <v>59</v>
      </c>
      <c r="H41" s="49"/>
      <c r="I41" s="49"/>
    </row>
    <row r="42" spans="1:9" ht="12.75" customHeight="1" x14ac:dyDescent="0.25">
      <c r="A42" s="50"/>
      <c r="B42" s="51"/>
      <c r="C42" s="50"/>
    </row>
  </sheetData>
  <mergeCells count="41">
    <mergeCell ref="A30:A31"/>
    <mergeCell ref="B30:B31"/>
    <mergeCell ref="A32:A33"/>
    <mergeCell ref="B32:B33"/>
    <mergeCell ref="A36:A37"/>
    <mergeCell ref="B36:B37"/>
    <mergeCell ref="A34:A35"/>
    <mergeCell ref="B34:B35"/>
    <mergeCell ref="A24:A25"/>
    <mergeCell ref="B24:B25"/>
    <mergeCell ref="A26:A27"/>
    <mergeCell ref="B26:B27"/>
    <mergeCell ref="A28:A29"/>
    <mergeCell ref="B28:B29"/>
    <mergeCell ref="A20:A21"/>
    <mergeCell ref="B20:B21"/>
    <mergeCell ref="A22:A23"/>
    <mergeCell ref="B22:B23"/>
    <mergeCell ref="A14:A15"/>
    <mergeCell ref="B14:B15"/>
    <mergeCell ref="A16:A17"/>
    <mergeCell ref="B16:B17"/>
    <mergeCell ref="A18:A19"/>
    <mergeCell ref="B18:B19"/>
    <mergeCell ref="A10:A11"/>
    <mergeCell ref="B10:B11"/>
    <mergeCell ref="A12:A13"/>
    <mergeCell ref="B12:B13"/>
    <mergeCell ref="A6:A7"/>
    <mergeCell ref="B6:B7"/>
    <mergeCell ref="A8:A9"/>
    <mergeCell ref="B8:B9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92B58-39A7-4BDF-8A3B-B029F520D877}">
  <dimension ref="A1:T33"/>
  <sheetViews>
    <sheetView view="pageBreakPreview" zoomScaleNormal="100" zoomScaleSheetLayoutView="100" workbookViewId="0">
      <selection activeCell="Q22" sqref="Q22"/>
    </sheetView>
  </sheetViews>
  <sheetFormatPr defaultColWidth="9.140625" defaultRowHeight="12.75" customHeight="1" x14ac:dyDescent="0.25"/>
  <cols>
    <col min="1" max="1" width="20.42578125" style="28" customWidth="1"/>
    <col min="2" max="6" width="9.140625" style="28"/>
    <col min="7" max="7" width="10" style="28" customWidth="1"/>
    <col min="8" max="13" width="9.140625" style="28"/>
    <col min="14" max="14" width="10" style="28" customWidth="1"/>
    <col min="15" max="16384" width="9.140625" style="28"/>
  </cols>
  <sheetData>
    <row r="1" spans="1:18" ht="12.75" customHeight="1" x14ac:dyDescent="0.25">
      <c r="A1" s="134" t="s">
        <v>111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8" ht="12.75" customHeight="1" x14ac:dyDescent="0.25">
      <c r="A2" s="135" t="s">
        <v>112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8" ht="12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2.75" customHeight="1" x14ac:dyDescent="0.25">
      <c r="A4" s="127" t="s">
        <v>32</v>
      </c>
      <c r="B4" s="127" t="s">
        <v>60</v>
      </c>
      <c r="C4" s="146"/>
      <c r="D4" s="146"/>
      <c r="E4" s="146"/>
      <c r="F4" s="146"/>
      <c r="G4" s="146"/>
      <c r="H4" s="146"/>
      <c r="I4" s="146" t="s">
        <v>61</v>
      </c>
      <c r="J4" s="127"/>
      <c r="K4" s="127"/>
      <c r="L4" s="127"/>
      <c r="M4" s="127"/>
      <c r="N4" s="127"/>
      <c r="O4" s="127"/>
      <c r="P4" s="127" t="s">
        <v>62</v>
      </c>
      <c r="Q4" s="127" t="s">
        <v>63</v>
      </c>
    </row>
    <row r="5" spans="1:18" ht="12.75" customHeight="1" x14ac:dyDescent="0.25">
      <c r="A5" s="123"/>
      <c r="B5" s="124"/>
      <c r="C5" s="124"/>
      <c r="D5" s="124"/>
      <c r="E5" s="124"/>
      <c r="F5" s="124"/>
      <c r="G5" s="124"/>
      <c r="H5" s="124"/>
      <c r="I5" s="130"/>
      <c r="J5" s="130"/>
      <c r="K5" s="130"/>
      <c r="L5" s="130"/>
      <c r="M5" s="130"/>
      <c r="N5" s="130"/>
      <c r="O5" s="130"/>
      <c r="P5" s="122"/>
      <c r="Q5" s="122"/>
    </row>
    <row r="6" spans="1:18" ht="12.75" customHeight="1" x14ac:dyDescent="0.25">
      <c r="A6" s="123"/>
      <c r="B6" s="127" t="s">
        <v>64</v>
      </c>
      <c r="C6" s="146"/>
      <c r="D6" s="122" t="s">
        <v>65</v>
      </c>
      <c r="E6" s="122" t="s">
        <v>66</v>
      </c>
      <c r="F6" s="122" t="s">
        <v>67</v>
      </c>
      <c r="G6" s="122" t="s">
        <v>68</v>
      </c>
      <c r="H6" s="122" t="s">
        <v>69</v>
      </c>
      <c r="I6" s="122" t="s">
        <v>64</v>
      </c>
      <c r="J6" s="123"/>
      <c r="K6" s="122" t="s">
        <v>65</v>
      </c>
      <c r="L6" s="122" t="s">
        <v>66</v>
      </c>
      <c r="M6" s="122" t="s">
        <v>67</v>
      </c>
      <c r="N6" s="122" t="s">
        <v>68</v>
      </c>
      <c r="O6" s="122" t="s">
        <v>69</v>
      </c>
      <c r="P6" s="122"/>
      <c r="Q6" s="122"/>
    </row>
    <row r="7" spans="1:18" ht="6.75" customHeight="1" x14ac:dyDescent="0.25">
      <c r="A7" s="123"/>
      <c r="B7" s="124"/>
      <c r="C7" s="124"/>
      <c r="D7" s="123"/>
      <c r="E7" s="123"/>
      <c r="F7" s="123"/>
      <c r="G7" s="122"/>
      <c r="H7" s="122"/>
      <c r="I7" s="124"/>
      <c r="J7" s="124"/>
      <c r="K7" s="123"/>
      <c r="L7" s="123"/>
      <c r="M7" s="123"/>
      <c r="N7" s="122"/>
      <c r="O7" s="122"/>
      <c r="P7" s="122"/>
      <c r="Q7" s="122"/>
    </row>
    <row r="8" spans="1:18" ht="12.75" customHeight="1" x14ac:dyDescent="0.25">
      <c r="A8" s="123"/>
      <c r="B8" s="122" t="s">
        <v>70</v>
      </c>
      <c r="C8" s="122" t="s">
        <v>71</v>
      </c>
      <c r="D8" s="123"/>
      <c r="E8" s="123"/>
      <c r="F8" s="123"/>
      <c r="G8" s="122"/>
      <c r="H8" s="122"/>
      <c r="I8" s="122" t="s">
        <v>72</v>
      </c>
      <c r="J8" s="122" t="s">
        <v>73</v>
      </c>
      <c r="K8" s="123"/>
      <c r="L8" s="123"/>
      <c r="M8" s="123"/>
      <c r="N8" s="122"/>
      <c r="O8" s="122"/>
      <c r="P8" s="122"/>
      <c r="Q8" s="122"/>
    </row>
    <row r="9" spans="1:18" ht="21.75" customHeight="1" x14ac:dyDescent="0.25">
      <c r="A9" s="124"/>
      <c r="B9" s="124"/>
      <c r="C9" s="124"/>
      <c r="D9" s="124"/>
      <c r="E9" s="124"/>
      <c r="F9" s="124"/>
      <c r="G9" s="130"/>
      <c r="H9" s="130"/>
      <c r="I9" s="124"/>
      <c r="J9" s="124"/>
      <c r="K9" s="124"/>
      <c r="L9" s="124"/>
      <c r="M9" s="124"/>
      <c r="N9" s="130"/>
      <c r="O9" s="130"/>
      <c r="P9" s="130"/>
      <c r="Q9" s="130"/>
    </row>
    <row r="10" spans="1:18" ht="15" customHeight="1" x14ac:dyDescent="0.25">
      <c r="A10" s="33" t="s">
        <v>7</v>
      </c>
      <c r="B10" s="52">
        <v>0</v>
      </c>
      <c r="C10" s="52">
        <v>0</v>
      </c>
      <c r="D10" s="52">
        <v>0</v>
      </c>
      <c r="E10" s="52">
        <v>0</v>
      </c>
      <c r="F10" s="52">
        <v>5</v>
      </c>
      <c r="G10" s="52">
        <v>12</v>
      </c>
      <c r="H10" s="52">
        <f>SUM(B10:G10)</f>
        <v>17</v>
      </c>
      <c r="I10" s="52">
        <v>0</v>
      </c>
      <c r="J10" s="52">
        <v>0</v>
      </c>
      <c r="K10" s="52">
        <v>0</v>
      </c>
      <c r="L10" s="52">
        <v>23</v>
      </c>
      <c r="M10" s="52">
        <v>13</v>
      </c>
      <c r="N10" s="52">
        <v>0</v>
      </c>
      <c r="O10" s="52">
        <f>SUM(I10:N10)</f>
        <v>36</v>
      </c>
      <c r="P10" s="52">
        <f>'[1]Monthly Q1'!AQ11</f>
        <v>0</v>
      </c>
      <c r="Q10" s="53">
        <f>SUM(H10,O10,P10)</f>
        <v>53</v>
      </c>
    </row>
    <row r="11" spans="1:18" ht="15" customHeight="1" x14ac:dyDescent="0.25">
      <c r="A11" s="33" t="s">
        <v>13</v>
      </c>
      <c r="B11" s="52">
        <v>0</v>
      </c>
      <c r="C11" s="52">
        <v>0</v>
      </c>
      <c r="D11" s="52">
        <v>38</v>
      </c>
      <c r="E11" s="52">
        <v>149</v>
      </c>
      <c r="F11" s="52">
        <v>41</v>
      </c>
      <c r="G11" s="52">
        <v>661</v>
      </c>
      <c r="H11" s="52">
        <f>SUM(B11:G11)</f>
        <v>889</v>
      </c>
      <c r="I11" s="52">
        <v>196</v>
      </c>
      <c r="J11" s="52">
        <v>31</v>
      </c>
      <c r="K11" s="52">
        <v>37</v>
      </c>
      <c r="L11" s="52">
        <v>34</v>
      </c>
      <c r="M11" s="52">
        <v>0</v>
      </c>
      <c r="N11" s="52">
        <v>160</v>
      </c>
      <c r="O11" s="52">
        <f t="shared" ref="O11:O23" si="0">SUM(I11:N11)</f>
        <v>458</v>
      </c>
      <c r="P11" s="52">
        <f>'[1]Monthly Q1'!AQ12</f>
        <v>0</v>
      </c>
      <c r="Q11" s="53">
        <f t="shared" ref="Q11:Q23" si="1">SUM(H11,O11,P11)</f>
        <v>1347</v>
      </c>
    </row>
    <row r="12" spans="1:18" ht="15" customHeight="1" x14ac:dyDescent="0.25">
      <c r="A12" s="33" t="s">
        <v>15</v>
      </c>
      <c r="B12" s="52">
        <v>1115</v>
      </c>
      <c r="C12" s="52">
        <v>722</v>
      </c>
      <c r="D12" s="52">
        <v>242</v>
      </c>
      <c r="E12" s="52">
        <v>365</v>
      </c>
      <c r="F12" s="52">
        <v>144</v>
      </c>
      <c r="G12" s="52">
        <v>39</v>
      </c>
      <c r="H12" s="52">
        <f t="shared" ref="H12:H24" si="2">SUM(B12:G12)</f>
        <v>2627</v>
      </c>
      <c r="I12" s="52">
        <v>195</v>
      </c>
      <c r="J12" s="52">
        <v>357</v>
      </c>
      <c r="K12" s="52">
        <v>31</v>
      </c>
      <c r="L12" s="52">
        <v>66</v>
      </c>
      <c r="M12" s="52">
        <v>3</v>
      </c>
      <c r="N12" s="52">
        <v>0</v>
      </c>
      <c r="O12" s="52">
        <f t="shared" si="0"/>
        <v>652</v>
      </c>
      <c r="P12" s="52">
        <f>'[1]Monthly Q1'!AQ14</f>
        <v>0</v>
      </c>
      <c r="Q12" s="53">
        <f t="shared" si="1"/>
        <v>3279</v>
      </c>
    </row>
    <row r="13" spans="1:18" ht="18.75" customHeight="1" x14ac:dyDescent="0.25">
      <c r="A13" s="33" t="s">
        <v>17</v>
      </c>
      <c r="B13" s="52">
        <v>4</v>
      </c>
      <c r="C13" s="52">
        <v>0</v>
      </c>
      <c r="D13" s="52">
        <v>9</v>
      </c>
      <c r="E13" s="52">
        <v>0</v>
      </c>
      <c r="F13" s="52">
        <v>5</v>
      </c>
      <c r="G13" s="52">
        <v>24</v>
      </c>
      <c r="H13" s="52">
        <f t="shared" si="2"/>
        <v>42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f t="shared" si="0"/>
        <v>0</v>
      </c>
      <c r="P13" s="52">
        <f>'[1]Monthly Q1'!AQ15</f>
        <v>0</v>
      </c>
      <c r="Q13" s="53">
        <f t="shared" si="1"/>
        <v>42</v>
      </c>
    </row>
    <row r="14" spans="1:18" ht="15" customHeight="1" x14ac:dyDescent="0.25">
      <c r="A14" s="33" t="s">
        <v>18</v>
      </c>
      <c r="B14" s="52">
        <v>0</v>
      </c>
      <c r="C14" s="52">
        <v>0</v>
      </c>
      <c r="D14" s="52">
        <v>0</v>
      </c>
      <c r="E14" s="52">
        <v>38</v>
      </c>
      <c r="F14" s="52">
        <v>30</v>
      </c>
      <c r="G14" s="52">
        <v>120</v>
      </c>
      <c r="H14" s="52">
        <f t="shared" si="2"/>
        <v>188</v>
      </c>
      <c r="I14" s="52">
        <v>0</v>
      </c>
      <c r="J14" s="52">
        <v>0</v>
      </c>
      <c r="K14" s="52">
        <v>0</v>
      </c>
      <c r="L14" s="52">
        <v>34</v>
      </c>
      <c r="M14" s="52">
        <v>0</v>
      </c>
      <c r="N14" s="52">
        <v>14</v>
      </c>
      <c r="O14" s="52">
        <f t="shared" si="0"/>
        <v>48</v>
      </c>
      <c r="P14" s="52">
        <f>'[1]Monthly Q1'!AQ17</f>
        <v>0</v>
      </c>
      <c r="Q14" s="53">
        <f t="shared" si="1"/>
        <v>236</v>
      </c>
    </row>
    <row r="15" spans="1:18" ht="15" customHeight="1" x14ac:dyDescent="0.25">
      <c r="A15" s="33" t="s">
        <v>19</v>
      </c>
      <c r="B15" s="52">
        <v>0</v>
      </c>
      <c r="C15" s="52">
        <v>297</v>
      </c>
      <c r="D15" s="52">
        <v>67</v>
      </c>
      <c r="E15" s="52">
        <v>391</v>
      </c>
      <c r="F15" s="52">
        <v>88</v>
      </c>
      <c r="G15" s="52">
        <v>0</v>
      </c>
      <c r="H15" s="52">
        <f t="shared" si="2"/>
        <v>843</v>
      </c>
      <c r="I15" s="52">
        <v>0</v>
      </c>
      <c r="J15" s="52">
        <v>86</v>
      </c>
      <c r="K15" s="52">
        <v>0</v>
      </c>
      <c r="L15" s="52">
        <v>0</v>
      </c>
      <c r="M15" s="52">
        <v>0</v>
      </c>
      <c r="N15" s="52">
        <v>0</v>
      </c>
      <c r="O15" s="52">
        <f t="shared" si="0"/>
        <v>86</v>
      </c>
      <c r="P15" s="52">
        <f>'[1]Monthly Q1'!AQ18</f>
        <v>0</v>
      </c>
      <c r="Q15" s="53">
        <f t="shared" si="1"/>
        <v>929</v>
      </c>
      <c r="R15" s="50"/>
    </row>
    <row r="16" spans="1:18" ht="15" customHeight="1" x14ac:dyDescent="0.25">
      <c r="A16" s="33" t="s">
        <v>20</v>
      </c>
      <c r="B16" s="52">
        <v>427</v>
      </c>
      <c r="C16" s="52">
        <v>391</v>
      </c>
      <c r="D16" s="52">
        <v>0</v>
      </c>
      <c r="E16" s="52">
        <v>0</v>
      </c>
      <c r="F16" s="52">
        <v>0</v>
      </c>
      <c r="G16" s="52">
        <v>0</v>
      </c>
      <c r="H16" s="52">
        <f t="shared" si="2"/>
        <v>818</v>
      </c>
      <c r="I16" s="52">
        <v>37</v>
      </c>
      <c r="J16" s="52">
        <v>174</v>
      </c>
      <c r="K16" s="52">
        <v>0</v>
      </c>
      <c r="L16" s="52">
        <v>0</v>
      </c>
      <c r="M16" s="52">
        <v>0</v>
      </c>
      <c r="N16" s="52">
        <v>0</v>
      </c>
      <c r="O16" s="52">
        <f t="shared" si="0"/>
        <v>211</v>
      </c>
      <c r="P16" s="52">
        <f>'[1]Monthly Q1'!AQ19</f>
        <v>0</v>
      </c>
      <c r="Q16" s="53">
        <f t="shared" si="1"/>
        <v>1029</v>
      </c>
      <c r="R16" s="50"/>
    </row>
    <row r="17" spans="1:20" ht="15" customHeight="1" x14ac:dyDescent="0.25">
      <c r="A17" s="33" t="s">
        <v>21</v>
      </c>
      <c r="B17" s="52">
        <v>0</v>
      </c>
      <c r="C17" s="52">
        <v>82</v>
      </c>
      <c r="D17" s="52">
        <v>33</v>
      </c>
      <c r="E17" s="52">
        <v>153</v>
      </c>
      <c r="F17" s="52">
        <v>78</v>
      </c>
      <c r="G17" s="52">
        <v>5</v>
      </c>
      <c r="H17" s="52">
        <f t="shared" si="2"/>
        <v>351</v>
      </c>
      <c r="I17" s="52">
        <v>0</v>
      </c>
      <c r="J17" s="52">
        <v>2</v>
      </c>
      <c r="K17" s="52">
        <v>16</v>
      </c>
      <c r="L17" s="52">
        <v>57</v>
      </c>
      <c r="M17" s="52">
        <v>5</v>
      </c>
      <c r="N17" s="52">
        <v>6</v>
      </c>
      <c r="O17" s="52">
        <f t="shared" si="0"/>
        <v>86</v>
      </c>
      <c r="P17" s="52">
        <f>'[1]Monthly Q1'!AQ20</f>
        <v>0</v>
      </c>
      <c r="Q17" s="53">
        <f t="shared" si="1"/>
        <v>437</v>
      </c>
      <c r="R17" s="50"/>
    </row>
    <row r="18" spans="1:20" ht="15" customHeight="1" x14ac:dyDescent="0.25">
      <c r="A18" s="33" t="s">
        <v>23</v>
      </c>
      <c r="B18" s="52">
        <v>0</v>
      </c>
      <c r="C18" s="52">
        <v>0</v>
      </c>
      <c r="D18" s="52">
        <v>11</v>
      </c>
      <c r="E18" s="52">
        <v>82</v>
      </c>
      <c r="F18" s="52">
        <v>45</v>
      </c>
      <c r="G18" s="52">
        <v>0</v>
      </c>
      <c r="H18" s="52">
        <f t="shared" si="2"/>
        <v>138</v>
      </c>
      <c r="I18" s="52">
        <v>0</v>
      </c>
      <c r="J18" s="52">
        <v>0</v>
      </c>
      <c r="K18" s="52">
        <v>0</v>
      </c>
      <c r="L18" s="52">
        <v>15</v>
      </c>
      <c r="M18" s="52">
        <v>2</v>
      </c>
      <c r="N18" s="52">
        <v>0</v>
      </c>
      <c r="O18" s="52">
        <f t="shared" si="0"/>
        <v>17</v>
      </c>
      <c r="P18" s="52">
        <f>'[1]Monthly Q1'!AQ21</f>
        <v>0</v>
      </c>
      <c r="Q18" s="53">
        <f t="shared" si="1"/>
        <v>155</v>
      </c>
      <c r="R18" s="50"/>
    </row>
    <row r="19" spans="1:20" ht="15" customHeight="1" x14ac:dyDescent="0.25">
      <c r="A19" s="33" t="s">
        <v>24</v>
      </c>
      <c r="B19" s="52">
        <v>0</v>
      </c>
      <c r="C19" s="52">
        <v>32</v>
      </c>
      <c r="D19" s="52">
        <v>30</v>
      </c>
      <c r="E19" s="52">
        <v>43</v>
      </c>
      <c r="F19" s="52">
        <v>11</v>
      </c>
      <c r="G19" s="52">
        <v>38</v>
      </c>
      <c r="H19" s="52">
        <f t="shared" si="2"/>
        <v>154</v>
      </c>
      <c r="I19" s="52">
        <v>0</v>
      </c>
      <c r="J19" s="52">
        <v>108</v>
      </c>
      <c r="K19" s="52">
        <v>37</v>
      </c>
      <c r="L19" s="52">
        <v>17</v>
      </c>
      <c r="M19" s="52">
        <v>1</v>
      </c>
      <c r="N19" s="52">
        <v>17</v>
      </c>
      <c r="O19" s="52">
        <f t="shared" si="0"/>
        <v>180</v>
      </c>
      <c r="P19" s="52">
        <f>'[1]Monthly Q1'!AQ23</f>
        <v>0</v>
      </c>
      <c r="Q19" s="53">
        <f t="shared" si="1"/>
        <v>334</v>
      </c>
      <c r="R19" s="50"/>
    </row>
    <row r="20" spans="1:20" ht="15" customHeight="1" x14ac:dyDescent="0.25">
      <c r="A20" s="33" t="s">
        <v>25</v>
      </c>
      <c r="B20" s="52">
        <v>0</v>
      </c>
      <c r="C20" s="52">
        <v>0</v>
      </c>
      <c r="D20" s="52">
        <v>4</v>
      </c>
      <c r="E20" s="52">
        <v>0</v>
      </c>
      <c r="F20" s="52">
        <v>0</v>
      </c>
      <c r="G20" s="52">
        <v>0</v>
      </c>
      <c r="H20" s="52">
        <f t="shared" ref="H20" si="3">SUM(B20:G20)</f>
        <v>4</v>
      </c>
      <c r="I20" s="52">
        <v>0</v>
      </c>
      <c r="J20" s="52">
        <v>75</v>
      </c>
      <c r="K20" s="52">
        <v>17</v>
      </c>
      <c r="L20" s="52">
        <v>0</v>
      </c>
      <c r="M20" s="52">
        <v>0</v>
      </c>
      <c r="N20" s="52">
        <v>0</v>
      </c>
      <c r="O20" s="52">
        <f t="shared" ref="O20" si="4">SUM(I20:N20)</f>
        <v>92</v>
      </c>
      <c r="P20" s="52">
        <f>'[1]Monthly Q1'!AQ24</f>
        <v>0</v>
      </c>
      <c r="Q20" s="53">
        <f t="shared" si="1"/>
        <v>96</v>
      </c>
      <c r="R20" s="50"/>
    </row>
    <row r="21" spans="1:20" ht="15" customHeight="1" x14ac:dyDescent="0.25">
      <c r="A21" s="73" t="s">
        <v>26</v>
      </c>
      <c r="B21" s="52">
        <v>17</v>
      </c>
      <c r="C21" s="52">
        <v>23</v>
      </c>
      <c r="D21" s="52">
        <v>13</v>
      </c>
      <c r="E21" s="52">
        <v>186</v>
      </c>
      <c r="F21" s="52">
        <v>30</v>
      </c>
      <c r="G21" s="52">
        <v>59</v>
      </c>
      <c r="H21" s="52">
        <f t="shared" si="2"/>
        <v>328</v>
      </c>
      <c r="I21" s="52">
        <v>9</v>
      </c>
      <c r="J21" s="52">
        <v>87</v>
      </c>
      <c r="K21" s="52">
        <v>20</v>
      </c>
      <c r="L21" s="52">
        <v>147</v>
      </c>
      <c r="M21" s="52">
        <v>26</v>
      </c>
      <c r="N21" s="52">
        <v>1074</v>
      </c>
      <c r="O21" s="52">
        <f t="shared" si="0"/>
        <v>1363</v>
      </c>
      <c r="P21" s="52">
        <f>'[1]Monthly Q1'!AQ25</f>
        <v>0</v>
      </c>
      <c r="Q21" s="53">
        <f t="shared" si="1"/>
        <v>1691</v>
      </c>
      <c r="R21" s="50"/>
    </row>
    <row r="22" spans="1:20" ht="15" customHeight="1" x14ac:dyDescent="0.25">
      <c r="A22" s="33" t="s">
        <v>27</v>
      </c>
      <c r="B22" s="52">
        <v>0</v>
      </c>
      <c r="C22" s="52">
        <v>0</v>
      </c>
      <c r="D22" s="52">
        <v>19</v>
      </c>
      <c r="E22" s="52">
        <v>0</v>
      </c>
      <c r="F22" s="52">
        <v>0</v>
      </c>
      <c r="G22" s="52">
        <v>0</v>
      </c>
      <c r="H22" s="52">
        <f t="shared" ref="H22" si="5">SUM(B22:G22)</f>
        <v>19</v>
      </c>
      <c r="I22" s="52">
        <v>0</v>
      </c>
      <c r="J22" s="52">
        <v>0</v>
      </c>
      <c r="K22" s="52">
        <v>50</v>
      </c>
      <c r="L22" s="52">
        <v>0</v>
      </c>
      <c r="M22" s="52">
        <v>0</v>
      </c>
      <c r="N22" s="52">
        <v>1156</v>
      </c>
      <c r="O22" s="52">
        <f t="shared" ref="O22" si="6">SUM(I22:N22)</f>
        <v>1206</v>
      </c>
      <c r="P22" s="52">
        <f>'[1]Monthly Q1'!AQ26</f>
        <v>0</v>
      </c>
      <c r="Q22" s="53">
        <f t="shared" si="1"/>
        <v>1225</v>
      </c>
      <c r="R22" s="50"/>
    </row>
    <row r="23" spans="1:20" ht="15" customHeight="1" x14ac:dyDescent="0.25">
      <c r="A23" s="33" t="s">
        <v>79</v>
      </c>
      <c r="B23" s="52">
        <v>0</v>
      </c>
      <c r="C23" s="52">
        <v>48</v>
      </c>
      <c r="D23" s="52">
        <v>158</v>
      </c>
      <c r="E23" s="52">
        <v>265</v>
      </c>
      <c r="F23" s="52">
        <v>71</v>
      </c>
      <c r="G23" s="52">
        <v>0</v>
      </c>
      <c r="H23" s="52">
        <f t="shared" si="2"/>
        <v>542</v>
      </c>
      <c r="I23" s="52">
        <v>0</v>
      </c>
      <c r="J23" s="52">
        <v>157</v>
      </c>
      <c r="K23" s="52">
        <v>1515</v>
      </c>
      <c r="L23" s="52">
        <v>56</v>
      </c>
      <c r="M23" s="52">
        <v>0</v>
      </c>
      <c r="N23" s="52">
        <v>0</v>
      </c>
      <c r="O23" s="52">
        <f t="shared" si="0"/>
        <v>1728</v>
      </c>
      <c r="P23" s="52">
        <f>'[1]Monthly Q1'!AQ27</f>
        <v>0</v>
      </c>
      <c r="Q23" s="53">
        <f t="shared" si="1"/>
        <v>2270</v>
      </c>
      <c r="R23" s="50"/>
    </row>
    <row r="24" spans="1:20" ht="15" customHeight="1" x14ac:dyDescent="0.25">
      <c r="A24" s="72" t="s">
        <v>76</v>
      </c>
      <c r="B24" s="52">
        <v>1</v>
      </c>
      <c r="C24" s="52">
        <v>0</v>
      </c>
      <c r="D24" s="52">
        <v>15</v>
      </c>
      <c r="E24" s="52">
        <v>124</v>
      </c>
      <c r="F24" s="52">
        <v>10</v>
      </c>
      <c r="G24" s="52">
        <v>43</v>
      </c>
      <c r="H24" s="52">
        <f t="shared" si="2"/>
        <v>193</v>
      </c>
      <c r="I24" s="52">
        <v>14</v>
      </c>
      <c r="J24" s="52">
        <v>0</v>
      </c>
      <c r="K24" s="52">
        <v>1</v>
      </c>
      <c r="L24" s="52">
        <v>0</v>
      </c>
      <c r="M24" s="52">
        <v>0</v>
      </c>
      <c r="N24" s="52">
        <v>423</v>
      </c>
      <c r="O24" s="52">
        <f>SUM(I24:N24)</f>
        <v>438</v>
      </c>
      <c r="P24" s="52"/>
      <c r="Q24" s="53">
        <f>SUM(H24,O24,P24)</f>
        <v>631</v>
      </c>
      <c r="R24" s="50"/>
    </row>
    <row r="25" spans="1:20" ht="26.1" customHeight="1" x14ac:dyDescent="0.25">
      <c r="A25" s="37" t="s">
        <v>74</v>
      </c>
      <c r="B25" s="54">
        <f t="shared" ref="B25:P25" si="7">SUM(B10:B24)</f>
        <v>1564</v>
      </c>
      <c r="C25" s="54">
        <f t="shared" si="7"/>
        <v>1595</v>
      </c>
      <c r="D25" s="54">
        <f>SUM(D10:D24)</f>
        <v>639</v>
      </c>
      <c r="E25" s="54">
        <f t="shared" si="7"/>
        <v>1796</v>
      </c>
      <c r="F25" s="54">
        <f t="shared" si="7"/>
        <v>558</v>
      </c>
      <c r="G25" s="54">
        <f t="shared" si="7"/>
        <v>1001</v>
      </c>
      <c r="H25" s="54">
        <f t="shared" si="7"/>
        <v>7153</v>
      </c>
      <c r="I25" s="54">
        <f t="shared" si="7"/>
        <v>451</v>
      </c>
      <c r="J25" s="54">
        <f t="shared" si="7"/>
        <v>1077</v>
      </c>
      <c r="K25" s="54">
        <f t="shared" si="7"/>
        <v>1724</v>
      </c>
      <c r="L25" s="54">
        <f t="shared" si="7"/>
        <v>449</v>
      </c>
      <c r="M25" s="54">
        <f t="shared" si="7"/>
        <v>50</v>
      </c>
      <c r="N25" s="54">
        <f t="shared" si="7"/>
        <v>2850</v>
      </c>
      <c r="O25" s="54">
        <f t="shared" si="7"/>
        <v>6601</v>
      </c>
      <c r="P25" s="54">
        <f t="shared" si="7"/>
        <v>0</v>
      </c>
      <c r="Q25" s="54">
        <f>SUM(Q10:Q24)</f>
        <v>13754</v>
      </c>
      <c r="R25" s="55"/>
    </row>
    <row r="26" spans="1:20" ht="12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20" ht="12.75" customHeight="1" x14ac:dyDescent="0.25"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48" t="s">
        <v>30</v>
      </c>
      <c r="R27" s="48"/>
      <c r="S27" s="48"/>
      <c r="T27" s="48"/>
    </row>
    <row r="28" spans="1:20" ht="12.75" customHeight="1" x14ac:dyDescent="0.25"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41" t="s">
        <v>31</v>
      </c>
      <c r="R28" s="41"/>
      <c r="S28" s="41"/>
      <c r="T28" s="41"/>
    </row>
    <row r="29" spans="1:20" ht="12.75" customHeight="1" x14ac:dyDescent="0.25">
      <c r="A29" s="56"/>
      <c r="B29" s="51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20" ht="12.75" customHeight="1" x14ac:dyDescent="0.25">
      <c r="A30" s="51"/>
      <c r="B30" s="5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20" ht="12.75" customHeight="1" x14ac:dyDescent="0.25">
      <c r="A31" s="50"/>
      <c r="B31" s="5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7"/>
      <c r="P31" s="57"/>
      <c r="Q31" s="50"/>
      <c r="R31" s="50"/>
    </row>
    <row r="32" spans="1:20" ht="12.75" customHeight="1" x14ac:dyDescent="0.25">
      <c r="A32" s="50"/>
      <c r="B32" s="51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</row>
    <row r="33" spans="2:2" ht="12.75" customHeight="1" x14ac:dyDescent="0.25">
      <c r="B33" s="51"/>
    </row>
  </sheetData>
  <mergeCells count="23">
    <mergeCell ref="K6:K9"/>
    <mergeCell ref="L6:L9"/>
    <mergeCell ref="J8:J9"/>
    <mergeCell ref="F6:F9"/>
    <mergeCell ref="G6:G9"/>
    <mergeCell ref="H6:H9"/>
    <mergeCell ref="I6:J7"/>
    <mergeCell ref="A1:Q1"/>
    <mergeCell ref="A2:Q2"/>
    <mergeCell ref="A4:A9"/>
    <mergeCell ref="B4:H5"/>
    <mergeCell ref="I4:O5"/>
    <mergeCell ref="P4:P9"/>
    <mergeCell ref="Q4:Q9"/>
    <mergeCell ref="B6:C7"/>
    <mergeCell ref="D6:D9"/>
    <mergeCell ref="E6:E9"/>
    <mergeCell ref="M6:M9"/>
    <mergeCell ref="N6:N9"/>
    <mergeCell ref="O6:O9"/>
    <mergeCell ref="B8:B9"/>
    <mergeCell ref="C8:C9"/>
    <mergeCell ref="I8:I9"/>
  </mergeCells>
  <pageMargins left="0.7" right="0.7" top="0.75" bottom="0.75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2E67BA45922044B619019C0180ABCB" ma:contentTypeVersion="3" ma:contentTypeDescription="Create a new document." ma:contentTypeScope="" ma:versionID="ce90aaebbbe18a1bbdeb613693f3c893">
  <xsd:schema xmlns:xsd="http://www.w3.org/2001/XMLSchema" xmlns:xs="http://www.w3.org/2001/XMLSchema" xmlns:p="http://schemas.microsoft.com/office/2006/metadata/properties" xmlns:ns2="1885e864-2ee5-448c-9200-d01b651d83d3" targetNamespace="http://schemas.microsoft.com/office/2006/metadata/properties" ma:root="true" ma:fieldsID="1f40d38a481b5520faf83a4efe6911b9" ns2:_="">
    <xsd:import namespace="1885e864-2ee5-448c-9200-d01b651d83d3"/>
    <xsd:element name="properties">
      <xsd:complexType>
        <xsd:sequence>
          <xsd:element name="documentManagement">
            <xsd:complexType>
              <xsd:all>
                <xsd:element ref="ns2:Data_x0020_Sukuan_x002f_Quarterly_x0020_Data"/>
                <xsd:element ref="ns2:Tahun_x002f_Yea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864-2ee5-448c-9200-d01b651d83d3" elementFormDefault="qualified">
    <xsd:import namespace="http://schemas.microsoft.com/office/2006/documentManagement/types"/>
    <xsd:import namespace="http://schemas.microsoft.com/office/infopath/2007/PartnerControls"/>
    <xsd:element name="Data_x0020_Sukuan_x002f_Quarterly_x0020_Data" ma:index="4" ma:displayName="Data Sukuan/Quarterly Statistic" ma:format="Dropdown" ma:internalName="Data_x0020_Sukuan_x002f_Quarterly_x0020_Data" ma:readOnly="false">
      <xsd:simpleType>
        <xsd:restriction base="dms:Choice">
          <xsd:enumeration value="Suku/Quarter I"/>
          <xsd:enumeration value="Suku/Quarter I &amp; II"/>
          <xsd:enumeration value="Suku/Quarter I, II &amp; III"/>
          <xsd:enumeration value="Suku/Quarter I, II, III &amp; IV"/>
        </xsd:restriction>
      </xsd:simpleType>
    </xsd:element>
    <xsd:element name="Tahun_x002f_Year" ma:index="5" ma:displayName="Tahun/Year" ma:format="Dropdown" ma:internalName="Tahun_x002f_Year" ma:readOnly="false">
      <xsd:simpleType>
        <xsd:restriction base="dms:Choice">
          <xsd:enumeration value="2030"/>
          <xsd:enumeration value="2029"/>
          <xsd:enumeration value="2028"/>
          <xsd:enumeration value="2027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a_x0020_Sukuan_x002f_Quarterly_x0020_Data xmlns="1885e864-2ee5-448c-9200-d01b651d83d3">Suku/Quarter I</Data_x0020_Sukuan_x002f_Quarterly_x0020_Data>
    <Tahun_x002f_Year xmlns="1885e864-2ee5-448c-9200-d01b651d83d3">2026</Tahun_x002f_Year>
  </documentManagement>
</p:properties>
</file>

<file path=customXml/itemProps1.xml><?xml version="1.0" encoding="utf-8"?>
<ds:datastoreItem xmlns:ds="http://schemas.openxmlformats.org/officeDocument/2006/customXml" ds:itemID="{526DB470-971A-4ACD-9A93-1A116DC54076}"/>
</file>

<file path=customXml/itemProps2.xml><?xml version="1.0" encoding="utf-8"?>
<ds:datastoreItem xmlns:ds="http://schemas.openxmlformats.org/officeDocument/2006/customXml" ds:itemID="{B1EF7F3C-3C24-416C-AC4D-C7ABC9246439}"/>
</file>

<file path=customXml/itemProps3.xml><?xml version="1.0" encoding="utf-8"?>
<ds:datastoreItem xmlns:ds="http://schemas.openxmlformats.org/officeDocument/2006/customXml" ds:itemID="{499CDDD5-9C43-44AC-AC97-4EBC7127C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Jadual 3.1 Q1-Q4 2026</vt:lpstr>
      <vt:lpstr>Jadual 3.2 Q1 2026</vt:lpstr>
      <vt:lpstr>Jadual 3.3 Q1 2026</vt:lpstr>
      <vt:lpstr>Jadual 3.4 Q1 2026</vt:lpstr>
      <vt:lpstr>Jadual 3.5 Q1-Q4 2026</vt:lpstr>
      <vt:lpstr>Jadual 3.6 Q1-Q4 2026 </vt:lpstr>
      <vt:lpstr>Jadual 3.7 Q1 2026</vt:lpstr>
      <vt:lpstr>'Jadual 3.3 Q1 2026'!Print_Area</vt:lpstr>
      <vt:lpstr>'Jadual 3.4 Q1 2026'!Print_Area</vt:lpstr>
      <vt:lpstr>'Jadual 3.1 Q1-Q4 2026'!Print_Titles</vt:lpstr>
      <vt:lpstr>'Jadual 3.5 Q1-Q4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Salini Binti Mahamad</dc:creator>
  <cp:lastModifiedBy>Salini binti Mahamad</cp:lastModifiedBy>
  <cp:lastPrinted>2026-02-11T08:07:11Z</cp:lastPrinted>
  <dcterms:created xsi:type="dcterms:W3CDTF">2025-05-15T01:17:24Z</dcterms:created>
  <dcterms:modified xsi:type="dcterms:W3CDTF">2026-05-22T07:56:56Z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0x010100832E67BA45922044B619019C0180ABCB</vt:lpwstr>
  </property>
</Properties>
</file>