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zli\Desktop\"/>
    </mc:Choice>
  </mc:AlternateContent>
  <bookViews>
    <workbookView xWindow="9915" yWindow="585" windowWidth="9915" windowHeight="8655" tabRatio="816"/>
  </bookViews>
  <sheets>
    <sheet name="Jadual 1.3 " sheetId="29" r:id="rId1"/>
    <sheet name="Monthly 1.3 " sheetId="30" r:id="rId2"/>
  </sheets>
  <calcPr calcId="152511"/>
</workbook>
</file>

<file path=xl/calcChain.xml><?xml version="1.0" encoding="utf-8"?>
<calcChain xmlns="http://schemas.openxmlformats.org/spreadsheetml/2006/main">
  <c r="S23" i="30" l="1"/>
  <c r="S24" i="30"/>
  <c r="S25" i="30"/>
  <c r="S26" i="30"/>
  <c r="S27" i="30"/>
  <c r="S22" i="30"/>
  <c r="S20" i="30"/>
  <c r="S19" i="30"/>
  <c r="S18" i="30"/>
  <c r="S16" i="30"/>
  <c r="S9" i="30"/>
  <c r="S10" i="30"/>
  <c r="S11" i="30"/>
  <c r="S12" i="30"/>
  <c r="S13" i="30"/>
  <c r="S14" i="30"/>
  <c r="S15" i="30"/>
  <c r="S8" i="30"/>
  <c r="R15" i="30" l="1"/>
  <c r="R16" i="30"/>
  <c r="R20" i="30"/>
  <c r="P20" i="30"/>
  <c r="Q20" i="30"/>
  <c r="O20" i="30"/>
  <c r="P16" i="30"/>
  <c r="Q16" i="30"/>
  <c r="O16" i="30"/>
  <c r="D16" i="30"/>
  <c r="J22" i="30"/>
  <c r="F9" i="30"/>
  <c r="R27" i="30" l="1"/>
  <c r="R26" i="30"/>
  <c r="R24" i="30"/>
  <c r="R23" i="30"/>
  <c r="R22" i="30"/>
  <c r="R19" i="30"/>
  <c r="R18" i="30"/>
  <c r="R14" i="30"/>
  <c r="R12" i="30"/>
  <c r="R11" i="30"/>
  <c r="R9" i="30"/>
  <c r="R8" i="30"/>
  <c r="N23" i="30" l="1"/>
  <c r="N24" i="30"/>
  <c r="N25" i="30"/>
  <c r="N26" i="30"/>
  <c r="N27" i="30"/>
  <c r="N22" i="30"/>
  <c r="L20" i="30"/>
  <c r="M20" i="30"/>
  <c r="K20" i="30"/>
  <c r="L16" i="30"/>
  <c r="M16" i="30"/>
  <c r="K16" i="30"/>
  <c r="H20" i="30"/>
  <c r="I20" i="30"/>
  <c r="G20" i="30"/>
  <c r="H16" i="30"/>
  <c r="I16" i="30"/>
  <c r="G16" i="30"/>
  <c r="N19" i="30"/>
  <c r="N18" i="30"/>
  <c r="N20" i="30" s="1"/>
  <c r="N9" i="30"/>
  <c r="N10" i="30"/>
  <c r="N11" i="30"/>
  <c r="N12" i="30"/>
  <c r="N13" i="30"/>
  <c r="N14" i="30"/>
  <c r="N15" i="30"/>
  <c r="N8" i="30"/>
  <c r="N16" i="30" l="1"/>
  <c r="J9" i="30"/>
  <c r="J10" i="30"/>
  <c r="J11" i="30"/>
  <c r="J12" i="30"/>
  <c r="J13" i="30"/>
  <c r="J14" i="30"/>
  <c r="J15" i="30"/>
  <c r="J17" i="30"/>
  <c r="J18" i="30"/>
  <c r="J20" i="30" s="1"/>
  <c r="J19" i="30"/>
  <c r="J21" i="30"/>
  <c r="J23" i="30"/>
  <c r="J24" i="30"/>
  <c r="J25" i="30"/>
  <c r="J26" i="30"/>
  <c r="J27" i="30"/>
  <c r="J8" i="30"/>
  <c r="D28" i="29"/>
  <c r="J16" i="30" l="1"/>
  <c r="E16" i="30"/>
  <c r="C16" i="30"/>
  <c r="R64" i="30" l="1"/>
  <c r="Q64" i="30"/>
  <c r="P64" i="30"/>
  <c r="O64" i="30"/>
  <c r="M64" i="30"/>
  <c r="L64" i="30"/>
  <c r="K64" i="30"/>
  <c r="I64" i="30"/>
  <c r="H64" i="30"/>
  <c r="G64" i="30"/>
  <c r="E64" i="30"/>
  <c r="D64" i="30"/>
  <c r="C64" i="30"/>
  <c r="N63" i="30"/>
  <c r="J63" i="30"/>
  <c r="F63" i="30"/>
  <c r="N62" i="30"/>
  <c r="J62" i="30"/>
  <c r="F62" i="30"/>
  <c r="N61" i="30"/>
  <c r="J61" i="30"/>
  <c r="F61" i="30"/>
  <c r="N60" i="30"/>
  <c r="J60" i="30"/>
  <c r="F60" i="30"/>
  <c r="N59" i="30"/>
  <c r="J59" i="30"/>
  <c r="F59" i="30"/>
  <c r="F64" i="30" s="1"/>
  <c r="R57" i="30"/>
  <c r="Q57" i="30"/>
  <c r="P57" i="30"/>
  <c r="O57" i="30"/>
  <c r="M57" i="30"/>
  <c r="L57" i="30"/>
  <c r="K57" i="30"/>
  <c r="I57" i="30"/>
  <c r="H57" i="30"/>
  <c r="G57" i="30"/>
  <c r="E57" i="30"/>
  <c r="D57" i="30"/>
  <c r="C57" i="30"/>
  <c r="N56" i="30"/>
  <c r="J56" i="30"/>
  <c r="F56" i="30"/>
  <c r="N55" i="30"/>
  <c r="J55" i="30"/>
  <c r="F55" i="30"/>
  <c r="R53" i="30"/>
  <c r="R65" i="30" s="1"/>
  <c r="Q53" i="30"/>
  <c r="Q65" i="30" s="1"/>
  <c r="P53" i="30"/>
  <c r="O53" i="30"/>
  <c r="M53" i="30"/>
  <c r="M65" i="30" s="1"/>
  <c r="L53" i="30"/>
  <c r="L65" i="30" s="1"/>
  <c r="K53" i="30"/>
  <c r="I53" i="30"/>
  <c r="H53" i="30"/>
  <c r="H65" i="30" s="1"/>
  <c r="G53" i="30"/>
  <c r="G65" i="30" s="1"/>
  <c r="E53" i="30"/>
  <c r="D53" i="30"/>
  <c r="N52" i="30"/>
  <c r="J52" i="30"/>
  <c r="F52" i="30"/>
  <c r="N51" i="30"/>
  <c r="J51" i="30"/>
  <c r="F51" i="30"/>
  <c r="N50" i="30"/>
  <c r="J50" i="30"/>
  <c r="F50" i="30"/>
  <c r="N49" i="30"/>
  <c r="J49" i="30"/>
  <c r="F49" i="30"/>
  <c r="N48" i="30"/>
  <c r="J48" i="30"/>
  <c r="F48" i="30"/>
  <c r="N47" i="30"/>
  <c r="J47" i="30"/>
  <c r="F47" i="30"/>
  <c r="N46" i="30"/>
  <c r="J46" i="30"/>
  <c r="C46" i="30"/>
  <c r="C53" i="30" s="1"/>
  <c r="C65" i="30" s="1"/>
  <c r="S28" i="30"/>
  <c r="S29" i="30" s="1"/>
  <c r="R28" i="30"/>
  <c r="R29" i="30" s="1"/>
  <c r="Q28" i="30"/>
  <c r="Q29" i="30" s="1"/>
  <c r="P28" i="30"/>
  <c r="P29" i="30" s="1"/>
  <c r="O28" i="30"/>
  <c r="O29" i="30" s="1"/>
  <c r="N28" i="30"/>
  <c r="N29" i="30" s="1"/>
  <c r="M28" i="30"/>
  <c r="M29" i="30" s="1"/>
  <c r="L28" i="30"/>
  <c r="L29" i="30" s="1"/>
  <c r="K28" i="30"/>
  <c r="K29" i="30" s="1"/>
  <c r="J28" i="30"/>
  <c r="J29" i="30" s="1"/>
  <c r="I28" i="30"/>
  <c r="I29" i="30" s="1"/>
  <c r="H28" i="30"/>
  <c r="H29" i="30" s="1"/>
  <c r="G28" i="30"/>
  <c r="G29" i="30" s="1"/>
  <c r="E28" i="30"/>
  <c r="D28" i="30"/>
  <c r="C28" i="30"/>
  <c r="F27" i="30"/>
  <c r="F26" i="30"/>
  <c r="F25" i="30"/>
  <c r="F24" i="30"/>
  <c r="F23" i="30"/>
  <c r="E20" i="30"/>
  <c r="D20" i="30"/>
  <c r="C20" i="30"/>
  <c r="C29" i="30" s="1"/>
  <c r="F19" i="30"/>
  <c r="F18" i="30"/>
  <c r="F15" i="30"/>
  <c r="F14" i="30"/>
  <c r="F11" i="30"/>
  <c r="F8" i="30"/>
  <c r="I65" i="30" l="1"/>
  <c r="O65" i="30"/>
  <c r="F57" i="30"/>
  <c r="J64" i="30"/>
  <c r="E65" i="30"/>
  <c r="K65" i="30"/>
  <c r="P65" i="30"/>
  <c r="J57" i="30"/>
  <c r="N64" i="30"/>
  <c r="J53" i="30"/>
  <c r="D65" i="30"/>
  <c r="F46" i="30"/>
  <c r="F53" i="30" s="1"/>
  <c r="F65" i="30" s="1"/>
  <c r="N53" i="30"/>
  <c r="N65" i="30" s="1"/>
  <c r="N57" i="30"/>
  <c r="F28" i="30"/>
  <c r="E29" i="30"/>
  <c r="D29" i="30"/>
  <c r="F16" i="30"/>
  <c r="F20" i="30"/>
  <c r="J65" i="30" l="1"/>
  <c r="F29" i="30"/>
  <c r="F28" i="29" l="1"/>
  <c r="F20" i="29"/>
  <c r="F16" i="29"/>
  <c r="F29" i="29" l="1"/>
  <c r="E28" i="29"/>
  <c r="C28" i="29"/>
  <c r="E20" i="29"/>
  <c r="D20" i="29"/>
  <c r="C20" i="29"/>
  <c r="E16" i="29"/>
  <c r="D16" i="29"/>
  <c r="C16" i="29"/>
  <c r="D29" i="29" l="1"/>
  <c r="E29" i="29"/>
  <c r="C29" i="29"/>
</calcChain>
</file>

<file path=xl/sharedStrings.xml><?xml version="1.0" encoding="utf-8"?>
<sst xmlns="http://schemas.openxmlformats.org/spreadsheetml/2006/main" count="140" uniqueCount="89">
  <si>
    <r>
      <t xml:space="preserve">          </t>
    </r>
    <r>
      <rPr>
        <b/>
        <sz val="8"/>
        <rFont val="Arial"/>
        <family val="2"/>
      </rPr>
      <t xml:space="preserve"> "A"</t>
    </r>
  </si>
  <si>
    <r>
      <t xml:space="preserve">          </t>
    </r>
    <r>
      <rPr>
        <b/>
        <sz val="8"/>
        <rFont val="Arial"/>
        <family val="2"/>
      </rPr>
      <t xml:space="preserve"> "C"</t>
    </r>
  </si>
  <si>
    <r>
      <t>BAS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 Busses</t>
    </r>
  </si>
  <si>
    <r>
      <rPr>
        <b/>
        <sz val="8"/>
        <rFont val="Arial"/>
        <family val="2"/>
      </rPr>
      <t>BERHENTI-HENTI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Stage</t>
    </r>
  </si>
  <si>
    <r>
      <t xml:space="preserve">KELAS LESEN                             </t>
    </r>
    <r>
      <rPr>
        <sz val="8"/>
        <rFont val="Arial"/>
        <family val="2"/>
      </rPr>
      <t xml:space="preserve">                      </t>
    </r>
  </si>
  <si>
    <r>
      <rPr>
        <b/>
        <sz val="8"/>
        <rFont val="Arial"/>
        <family val="2"/>
      </rPr>
      <t xml:space="preserve">EKSPRES   </t>
    </r>
    <r>
      <rPr>
        <i/>
        <sz val="8"/>
        <rFont val="Arial"/>
        <family val="2"/>
      </rPr>
      <t>Express</t>
    </r>
  </si>
  <si>
    <r>
      <rPr>
        <b/>
        <sz val="8"/>
        <rFont val="Arial"/>
        <family val="2"/>
      </rPr>
      <t xml:space="preserve">PEKERJA </t>
    </r>
    <r>
      <rPr>
        <sz val="8"/>
        <rFont val="Arial"/>
        <family val="2"/>
      </rPr>
      <t xml:space="preserve">  </t>
    </r>
    <r>
      <rPr>
        <i/>
        <sz val="8"/>
        <rFont val="Arial"/>
        <family val="2"/>
      </rPr>
      <t>Employees</t>
    </r>
  </si>
  <si>
    <r>
      <t>MINI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Mini</t>
    </r>
  </si>
  <si>
    <r>
      <t>PENGANTARA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Feeder</t>
    </r>
  </si>
  <si>
    <r>
      <t xml:space="preserve">CATAR   </t>
    </r>
    <r>
      <rPr>
        <i/>
        <sz val="8"/>
        <rFont val="Arial"/>
        <family val="2"/>
      </rPr>
      <t>Chartered</t>
    </r>
  </si>
  <si>
    <r>
      <rPr>
        <b/>
        <sz val="8"/>
        <rFont val="Arial"/>
        <family val="2"/>
      </rPr>
      <t>SEKOLAH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School</t>
    </r>
  </si>
  <si>
    <r>
      <rPr>
        <b/>
        <sz val="8"/>
        <rFont val="Arial"/>
        <family val="2"/>
      </rPr>
      <t>LORI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Lorries</t>
    </r>
  </si>
  <si>
    <r>
      <rPr>
        <b/>
        <sz val="8"/>
        <rFont val="Arial"/>
        <family val="2"/>
      </rPr>
      <t>TEKSI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Taxi</t>
    </r>
  </si>
  <si>
    <r>
      <t>SEWA</t>
    </r>
    <r>
      <rPr>
        <sz val="8"/>
        <rFont val="Arial"/>
        <family val="2"/>
      </rPr>
      <t xml:space="preserve">  </t>
    </r>
    <r>
      <rPr>
        <i/>
        <sz val="8"/>
        <rFont val="Arial"/>
        <family val="2"/>
      </rPr>
      <t xml:space="preserve"> Hire</t>
    </r>
  </si>
  <si>
    <r>
      <t>SEWA PANDU SENDIRI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Hire &amp; Drive</t>
    </r>
  </si>
  <si>
    <r>
      <t>TEKSI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Taxi</t>
    </r>
  </si>
  <si>
    <r>
      <t>LAPANGAN TERBANG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Airport</t>
    </r>
  </si>
  <si>
    <r>
      <t>LIMOUSIN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Limousine</t>
    </r>
  </si>
  <si>
    <r>
      <t xml:space="preserve">JUMLAH KECIL        </t>
    </r>
    <r>
      <rPr>
        <i/>
        <sz val="8"/>
        <rFont val="Arial"/>
        <family val="2"/>
      </rPr>
      <t>Sub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Total</t>
    </r>
  </si>
  <si>
    <t>SUMBER :</t>
  </si>
  <si>
    <r>
      <rPr>
        <i/>
        <sz val="8"/>
        <rFont val="Arial"/>
        <family val="2"/>
      </rPr>
      <t xml:space="preserve">Source  </t>
    </r>
    <r>
      <rPr>
        <sz val="8"/>
        <rFont val="Arial"/>
        <family val="2"/>
      </rPr>
      <t xml:space="preserve">  :</t>
    </r>
  </si>
  <si>
    <t>JAN</t>
  </si>
  <si>
    <t>FEB</t>
  </si>
  <si>
    <t>MAC</t>
  </si>
  <si>
    <t>TOTAL</t>
  </si>
  <si>
    <t>JUN</t>
  </si>
  <si>
    <t>NOV</t>
  </si>
  <si>
    <t>SURUHANJAYA PENGANGUTAN AWAM DARAT (SPAD)</t>
  </si>
  <si>
    <t>Land Public Transport Commission</t>
  </si>
  <si>
    <t>TIDAK TERMASUK SABAH DAN SARAWAK</t>
  </si>
  <si>
    <t>Excluding Sabah and Sarawak</t>
  </si>
  <si>
    <t>#</t>
  </si>
  <si>
    <t>SUKU PERTAMA #</t>
  </si>
  <si>
    <r>
      <t>SEWA PANDU PELANCONG</t>
    </r>
    <r>
      <rPr>
        <sz val="8"/>
        <rFont val="Arial"/>
        <family val="2"/>
      </rPr>
      <t xml:space="preserve">  </t>
    </r>
    <r>
      <rPr>
        <i/>
        <sz val="8"/>
        <rFont val="Arial"/>
        <family val="2"/>
      </rPr>
      <t>Hire &amp; Drive (T)</t>
    </r>
  </si>
  <si>
    <t>SUKU KEDUA #</t>
  </si>
  <si>
    <t>SUKU KETIGA #</t>
  </si>
  <si>
    <t>SUKU KEEMPAT #</t>
  </si>
  <si>
    <t>PERSIARAN</t>
  </si>
  <si>
    <t>APRIL</t>
  </si>
  <si>
    <t>MEI</t>
  </si>
  <si>
    <t>JULAI</t>
  </si>
  <si>
    <t>OGOS</t>
  </si>
  <si>
    <t>SEPT</t>
  </si>
  <si>
    <t>OKT</t>
  </si>
  <si>
    <t>DIS</t>
  </si>
  <si>
    <r>
      <rPr>
        <i/>
        <sz val="10"/>
        <rFont val="Arial"/>
        <family val="2"/>
      </rPr>
      <t xml:space="preserve"> Class of Licenses  </t>
    </r>
    <r>
      <rPr>
        <sz val="10"/>
        <rFont val="Arial"/>
        <family val="2"/>
      </rPr>
      <t xml:space="preserve">         </t>
    </r>
  </si>
  <si>
    <r>
      <t xml:space="preserve">JUMLAH KESELURUHAN                                          </t>
    </r>
    <r>
      <rPr>
        <sz val="8"/>
        <rFont val="Arial"/>
        <family val="2"/>
      </rPr>
      <t xml:space="preserve">               </t>
    </r>
    <r>
      <rPr>
        <i/>
        <sz val="8"/>
        <rFont val="Arial"/>
        <family val="2"/>
      </rPr>
      <t>Grand Total</t>
    </r>
  </si>
  <si>
    <t>EXERCUTIVE INFORMATION SYSTEM (E.I.S), LEMBAGA PERLESENAN KENDERAAN PERDAGANGAN, KEMENTERIAN PEMBANGUNAN USAHAWAN DAN KOPERASI</t>
  </si>
  <si>
    <t>Exercutive Information System (E.I.S), Commercial Vehicles Licensing Board, Ministry of Entreprenuer and Cooperative Development</t>
  </si>
  <si>
    <t>*  :</t>
  </si>
  <si>
    <t>Pada tahun 2005,  Lembaga Perlesenan Kenderaan Perdagangan (LPKP) telah memperkenalkan kelas lesen bas catar</t>
  </si>
  <si>
    <t>Class of chartered bus licenses was introduced by Commercial Vehicles Licensing Board (CVLB) in 2005</t>
  </si>
  <si>
    <t>MAKLUMAT ADALAH DARI SM+SB+SR</t>
  </si>
  <si>
    <t xml:space="preserve"> MALAYSIA, 2017</t>
  </si>
  <si>
    <t xml:space="preserve">First Quarter </t>
  </si>
  <si>
    <t>Second Quarter</t>
  </si>
  <si>
    <t xml:space="preserve">Third Quarter </t>
  </si>
  <si>
    <t xml:space="preserve">Fourth Quarter </t>
  </si>
  <si>
    <t>NULL</t>
  </si>
  <si>
    <t xml:space="preserve"> SEMENANJUNG MALAYSIA, SUKU KEEMPAT, 2017</t>
  </si>
  <si>
    <t>JADUAL 1.3:  BILANGAN LESEN YANG DIKELUARKAN OLEH SURUHANJAYA PENGANGKUTAN AWAM DARAT (SPAD) MENGIKUT KELAS LESEN,</t>
  </si>
  <si>
    <t>Table 1.3: Number of Licenses Issued by Land Public Transport Commission (SPAD), by Class of Licenses,  Malaysia, 2017</t>
  </si>
  <si>
    <t>SUMBER:</t>
  </si>
  <si>
    <t>JADUAL 1.3: BILANGAN LESEN YANG DIKELUARKAN OLEH SURUHANJAYA PENGANGKUTAN AWAM DARAT (SPAD) MENGIKUT KELAS LESEN,</t>
  </si>
  <si>
    <t>Table 1.3: Number of Licenses Issued by Land Public Transport Commission, by Class of Licenses,  Peninsular Malaysia, Fourth Quarter, 2017</t>
  </si>
  <si>
    <r>
      <t xml:space="preserve">KELAS LESEN                             </t>
    </r>
    <r>
      <rPr>
        <sz val="9"/>
        <rFont val="Arial"/>
        <family val="2"/>
      </rPr>
      <t xml:space="preserve">                      </t>
    </r>
  </si>
  <si>
    <r>
      <rPr>
        <i/>
        <sz val="9"/>
        <rFont val="Arial"/>
        <family val="2"/>
      </rPr>
      <t xml:space="preserve"> Class of Licenses  </t>
    </r>
    <r>
      <rPr>
        <sz val="9"/>
        <rFont val="Arial"/>
        <family val="2"/>
      </rPr>
      <t xml:space="preserve">         </t>
    </r>
  </si>
  <si>
    <r>
      <t>BAS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 Busses</t>
    </r>
  </si>
  <si>
    <r>
      <rPr>
        <b/>
        <sz val="9"/>
        <rFont val="Arial"/>
        <family val="2"/>
      </rPr>
      <t xml:space="preserve">BERHENTI-HENTI </t>
    </r>
    <r>
      <rPr>
        <i/>
        <sz val="9"/>
        <rFont val="Arial"/>
        <family val="2"/>
      </rPr>
      <t>Stage</t>
    </r>
  </si>
  <si>
    <r>
      <rPr>
        <b/>
        <sz val="9"/>
        <rFont val="Arial"/>
        <family val="2"/>
      </rPr>
      <t xml:space="preserve">EKSPRES </t>
    </r>
    <r>
      <rPr>
        <i/>
        <sz val="9"/>
        <rFont val="Arial"/>
        <family val="2"/>
      </rPr>
      <t>Express</t>
    </r>
  </si>
  <si>
    <r>
      <t xml:space="preserve">MINI </t>
    </r>
    <r>
      <rPr>
        <i/>
        <sz val="9"/>
        <rFont val="Arial"/>
        <family val="2"/>
      </rPr>
      <t>Mini</t>
    </r>
  </si>
  <si>
    <r>
      <rPr>
        <b/>
        <sz val="9"/>
        <rFont val="Arial"/>
        <family val="2"/>
      </rPr>
      <t xml:space="preserve">PEKERJA </t>
    </r>
    <r>
      <rPr>
        <i/>
        <sz val="9"/>
        <rFont val="Arial"/>
        <family val="2"/>
      </rPr>
      <t>Employees</t>
    </r>
  </si>
  <si>
    <r>
      <t xml:space="preserve">PENGANTARA </t>
    </r>
    <r>
      <rPr>
        <i/>
        <sz val="9"/>
        <rFont val="Arial"/>
        <family val="2"/>
      </rPr>
      <t>Feeder</t>
    </r>
  </si>
  <si>
    <r>
      <t xml:space="preserve">CATAR </t>
    </r>
    <r>
      <rPr>
        <i/>
        <sz val="9"/>
        <rFont val="Arial"/>
        <family val="2"/>
      </rPr>
      <t>Chartered</t>
    </r>
  </si>
  <si>
    <r>
      <rPr>
        <b/>
        <sz val="9"/>
        <rFont val="Arial"/>
        <family val="2"/>
      </rPr>
      <t xml:space="preserve">SEKOLAH </t>
    </r>
    <r>
      <rPr>
        <i/>
        <sz val="9"/>
        <rFont val="Arial"/>
        <family val="2"/>
      </rPr>
      <t>School</t>
    </r>
  </si>
  <si>
    <r>
      <t xml:space="preserve">JUMLAH KECIL        </t>
    </r>
    <r>
      <rPr>
        <i/>
        <sz val="9"/>
        <rFont val="Arial"/>
        <family val="2"/>
      </rPr>
      <t>Sub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</si>
  <si>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LORI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Lorries</t>
    </r>
  </si>
  <si>
    <r>
      <t xml:space="preserve">          </t>
    </r>
    <r>
      <rPr>
        <b/>
        <sz val="9"/>
        <rFont val="Arial"/>
        <family val="2"/>
      </rPr>
      <t xml:space="preserve"> "A"</t>
    </r>
  </si>
  <si>
    <r>
      <t xml:space="preserve">          </t>
    </r>
    <r>
      <rPr>
        <b/>
        <sz val="9"/>
        <rFont val="Arial"/>
        <family val="2"/>
      </rPr>
      <t xml:space="preserve"> "C"</t>
    </r>
  </si>
  <si>
    <r>
      <t>TEKSI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Taxi</t>
    </r>
  </si>
  <si>
    <r>
      <t xml:space="preserve">SEWA </t>
    </r>
    <r>
      <rPr>
        <i/>
        <sz val="9"/>
        <rFont val="Arial"/>
        <family val="2"/>
      </rPr>
      <t>Hire</t>
    </r>
  </si>
  <si>
    <r>
      <t xml:space="preserve">SEWA PANDU SENDIRI </t>
    </r>
    <r>
      <rPr>
        <i/>
        <sz val="9"/>
        <rFont val="Arial"/>
        <family val="2"/>
      </rPr>
      <t>Hire &amp; Drive</t>
    </r>
  </si>
  <si>
    <r>
      <t xml:space="preserve">TEKSI </t>
    </r>
    <r>
      <rPr>
        <i/>
        <sz val="9"/>
        <rFont val="Arial"/>
        <family val="2"/>
      </rPr>
      <t>Taxi</t>
    </r>
  </si>
  <si>
    <r>
      <t xml:space="preserve">LAPANGAN TERBANG </t>
    </r>
    <r>
      <rPr>
        <i/>
        <sz val="9"/>
        <rFont val="Arial"/>
        <family val="2"/>
      </rPr>
      <t>Airport</t>
    </r>
  </si>
  <si>
    <r>
      <t xml:space="preserve">LIMOUSIN </t>
    </r>
    <r>
      <rPr>
        <i/>
        <sz val="9"/>
        <rFont val="Arial"/>
        <family val="2"/>
      </rPr>
      <t>Limousine</t>
    </r>
  </si>
  <si>
    <r>
      <t>SEWA PANDU PELANCONG</t>
    </r>
    <r>
      <rPr>
        <sz val="9"/>
        <rFont val="Arial"/>
        <family val="2"/>
      </rPr>
      <t xml:space="preserve">  </t>
    </r>
    <r>
      <rPr>
        <i/>
        <sz val="9"/>
        <rFont val="Arial"/>
        <family val="2"/>
      </rPr>
      <t>Hire &amp; Drive (T)</t>
    </r>
  </si>
  <si>
    <r>
      <t xml:space="preserve">JUMLAH KECIL </t>
    </r>
    <r>
      <rPr>
        <i/>
        <sz val="9"/>
        <rFont val="Arial"/>
        <family val="2"/>
      </rPr>
      <t>Sub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</si>
  <si>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JUMLAH KESELURUHAN                                     </t>
    </r>
    <r>
      <rPr>
        <i/>
        <sz val="9"/>
        <rFont val="Arial"/>
        <family val="2"/>
      </rPr>
      <t>Grand Total</t>
    </r>
  </si>
  <si>
    <r>
      <rPr>
        <i/>
        <sz val="9"/>
        <rFont val="Arial"/>
        <family val="2"/>
      </rPr>
      <t>Source</t>
    </r>
    <r>
      <rPr>
        <sz val="9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</si>
</sst>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6">
    <xf numFmtId="0" fontId="0" fillId="0" borderId="0" xfId="0"/>
    <xf numFmtId="0" fontId="1" fillId="0" borderId="0" xfId="1" applyFont="1"/>
    <xf numFmtId="0" fontId="3" fillId="0" borderId="0" xfId="1"/>
    <xf numFmtId="0" fontId="2" fillId="0" borderId="0" xfId="1" applyFont="1"/>
    <xf numFmtId="0" fontId="2" fillId="0" borderId="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1" fillId="2" borderId="0" xfId="1" applyFont="1" applyFill="1" applyBorder="1" applyAlignment="1">
      <alignment horizontal="left" vertical="center" wrapText="1" indent="1"/>
    </xf>
    <xf numFmtId="0" fontId="2" fillId="2" borderId="0" xfId="1" applyFont="1" applyFill="1" applyBorder="1"/>
    <xf numFmtId="164" fontId="2" fillId="2" borderId="0" xfId="1" applyNumberFormat="1" applyFont="1" applyFill="1" applyBorder="1" applyAlignment="1">
      <alignment horizontal="right" vertical="center"/>
    </xf>
    <xf numFmtId="0" fontId="1" fillId="2" borderId="0" xfId="1" applyFont="1" applyFill="1" applyBorder="1"/>
    <xf numFmtId="0" fontId="1" fillId="2" borderId="0" xfId="1" applyFont="1" applyFill="1" applyBorder="1" applyAlignment="1">
      <alignment horizontal="left"/>
    </xf>
    <xf numFmtId="3" fontId="2" fillId="2" borderId="0" xfId="1" applyNumberFormat="1" applyFont="1" applyFill="1" applyBorder="1" applyAlignment="1"/>
    <xf numFmtId="164" fontId="2" fillId="2" borderId="0" xfId="1" applyNumberFormat="1" applyFont="1" applyFill="1" applyBorder="1" applyAlignment="1"/>
    <xf numFmtId="164" fontId="1" fillId="3" borderId="0" xfId="1" applyNumberFormat="1" applyFont="1" applyFill="1" applyBorder="1" applyAlignment="1">
      <alignment horizontal="right" vertical="center"/>
    </xf>
    <xf numFmtId="0" fontId="3" fillId="4" borderId="1" xfId="1" applyFill="1" applyBorder="1"/>
    <xf numFmtId="0" fontId="1" fillId="4" borderId="1" xfId="1" applyFont="1" applyFill="1" applyBorder="1" applyAlignment="1">
      <alignment horizontal="left" vertical="center" wrapText="1" indent="1"/>
    </xf>
    <xf numFmtId="0" fontId="3" fillId="4" borderId="2" xfId="1" applyFill="1" applyBorder="1"/>
    <xf numFmtId="0" fontId="3" fillId="4" borderId="2" xfId="1" applyFont="1" applyFill="1" applyBorder="1"/>
    <xf numFmtId="0" fontId="3" fillId="2" borderId="0" xfId="1" applyFill="1"/>
    <xf numFmtId="3" fontId="2" fillId="2" borderId="3" xfId="1" applyNumberFormat="1" applyFont="1" applyFill="1" applyBorder="1" applyAlignment="1"/>
    <xf numFmtId="3" fontId="2" fillId="3" borderId="0" xfId="1" applyNumberFormat="1" applyFont="1" applyFill="1" applyBorder="1" applyAlignment="1"/>
    <xf numFmtId="3" fontId="2" fillId="2" borderId="0" xfId="1" applyNumberFormat="1" applyFont="1" applyFill="1" applyBorder="1" applyAlignment="1">
      <alignment horizontal="right" vertical="center"/>
    </xf>
    <xf numFmtId="164" fontId="2" fillId="3" borderId="0" xfId="1" applyNumberFormat="1" applyFont="1" applyFill="1" applyBorder="1" applyAlignment="1"/>
    <xf numFmtId="164" fontId="2" fillId="3" borderId="0" xfId="1" applyNumberFormat="1" applyFont="1" applyFill="1" applyBorder="1" applyAlignment="1">
      <alignment horizontal="right" vertical="center"/>
    </xf>
    <xf numFmtId="41" fontId="2" fillId="2" borderId="0" xfId="2" applyNumberFormat="1" applyFont="1" applyFill="1" applyBorder="1" applyAlignment="1">
      <alignment horizontal="right"/>
    </xf>
    <xf numFmtId="3" fontId="2" fillId="2" borderId="0" xfId="2" applyNumberFormat="1" applyFont="1" applyFill="1" applyBorder="1" applyAlignment="1">
      <alignment horizontal="right"/>
    </xf>
    <xf numFmtId="0" fontId="3" fillId="4" borderId="0" xfId="1" applyFill="1"/>
    <xf numFmtId="0" fontId="1" fillId="4" borderId="0" xfId="1" applyFont="1" applyFill="1" applyBorder="1" applyAlignment="1">
      <alignment horizontal="left" vertical="center" wrapText="1" indent="1"/>
    </xf>
    <xf numFmtId="164" fontId="1" fillId="4" borderId="0" xfId="1" applyNumberFormat="1" applyFont="1" applyFill="1" applyBorder="1" applyAlignment="1">
      <alignment horizontal="right" vertical="center"/>
    </xf>
    <xf numFmtId="164" fontId="1" fillId="4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3" fillId="4" borderId="0" xfId="1" applyFill="1" applyBorder="1"/>
    <xf numFmtId="41" fontId="2" fillId="3" borderId="0" xfId="2" applyNumberFormat="1" applyFont="1" applyFill="1" applyBorder="1" applyAlignment="1">
      <alignment horizontal="right"/>
    </xf>
    <xf numFmtId="164" fontId="1" fillId="4" borderId="0" xfId="1" applyNumberFormat="1" applyFont="1" applyFill="1" applyBorder="1" applyAlignment="1">
      <alignment horizontal="right" vertical="center"/>
    </xf>
    <xf numFmtId="164" fontId="1" fillId="3" borderId="0" xfId="1" applyNumberFormat="1" applyFont="1" applyFill="1" applyBorder="1" applyAlignment="1"/>
    <xf numFmtId="164" fontId="1" fillId="3" borderId="0" xfId="1" applyNumberFormat="1" applyFont="1" applyFill="1" applyBorder="1" applyAlignment="1">
      <alignment horizontal="right" vertical="center"/>
    </xf>
    <xf numFmtId="164" fontId="1" fillId="4" borderId="0" xfId="1" applyNumberFormat="1" applyFont="1" applyFill="1" applyBorder="1" applyAlignment="1">
      <alignment horizontal="right" vertical="center"/>
    </xf>
    <xf numFmtId="164" fontId="1" fillId="4" borderId="0" xfId="1" applyNumberFormat="1" applyFont="1" applyFill="1" applyBorder="1" applyAlignment="1">
      <alignment horizontal="right" vertical="center"/>
    </xf>
    <xf numFmtId="0" fontId="8" fillId="0" borderId="0" xfId="1" applyFont="1" applyAlignment="1"/>
    <xf numFmtId="0" fontId="7" fillId="0" borderId="0" xfId="1" applyFont="1"/>
    <xf numFmtId="0" fontId="11" fillId="0" borderId="0" xfId="1" applyFont="1" applyAlignment="1"/>
    <xf numFmtId="0" fontId="7" fillId="3" borderId="0" xfId="1" applyFont="1" applyFill="1" applyBorder="1"/>
    <xf numFmtId="0" fontId="8" fillId="2" borderId="0" xfId="1" applyFont="1" applyFill="1" applyBorder="1" applyAlignment="1">
      <alignment horizontal="left" vertical="center" wrapText="1" indent="1"/>
    </xf>
    <xf numFmtId="0" fontId="7" fillId="2" borderId="0" xfId="1" applyFont="1" applyFill="1" applyBorder="1"/>
    <xf numFmtId="164" fontId="7" fillId="2" borderId="0" xfId="1" applyNumberFormat="1" applyFont="1" applyFill="1" applyBorder="1" applyAlignment="1">
      <alignment vertical="top"/>
    </xf>
    <xf numFmtId="164" fontId="7" fillId="2" borderId="0" xfId="1" applyNumberFormat="1" applyFont="1" applyFill="1" applyBorder="1" applyAlignment="1"/>
    <xf numFmtId="3" fontId="7" fillId="2" borderId="0" xfId="1" applyNumberFormat="1" applyFont="1" applyFill="1" applyBorder="1" applyAlignment="1"/>
    <xf numFmtId="164" fontId="7" fillId="2" borderId="0" xfId="1" applyNumberFormat="1" applyFont="1" applyFill="1" applyBorder="1" applyAlignment="1">
      <alignment vertical="center"/>
    </xf>
    <xf numFmtId="164" fontId="7" fillId="2" borderId="0" xfId="1" quotePrefix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/>
    <xf numFmtId="164" fontId="7" fillId="0" borderId="0" xfId="1" applyNumberFormat="1" applyFont="1"/>
    <xf numFmtId="164" fontId="7" fillId="2" borderId="0" xfId="1" applyNumberFormat="1" applyFont="1" applyFill="1" applyBorder="1" applyAlignment="1">
      <alignment horizontal="center" vertical="top"/>
    </xf>
    <xf numFmtId="0" fontId="8" fillId="2" borderId="0" xfId="1" applyFont="1" applyFill="1" applyBorder="1" applyAlignment="1">
      <alignment horizontal="left"/>
    </xf>
    <xf numFmtId="0" fontId="7" fillId="0" borderId="0" xfId="1" applyFont="1" applyBorder="1"/>
    <xf numFmtId="0" fontId="8" fillId="0" borderId="0" xfId="1" applyFont="1"/>
    <xf numFmtId="0" fontId="11" fillId="0" borderId="0" xfId="1" applyFont="1"/>
    <xf numFmtId="0" fontId="7" fillId="0" borderId="0" xfId="1" applyFont="1" applyAlignment="1">
      <alignment horizontal="right"/>
    </xf>
    <xf numFmtId="0" fontId="7" fillId="3" borderId="1" xfId="1" applyFont="1" applyFill="1" applyBorder="1"/>
    <xf numFmtId="0" fontId="8" fillId="3" borderId="1" xfId="1" applyFont="1" applyFill="1" applyBorder="1" applyAlignment="1">
      <alignment horizontal="left" vertical="center" wrapText="1" indent="1"/>
    </xf>
    <xf numFmtId="0" fontId="8" fillId="3" borderId="1" xfId="1" applyFont="1" applyFill="1" applyBorder="1" applyAlignment="1">
      <alignment horizontal="left" vertical="center" wrapText="1"/>
    </xf>
    <xf numFmtId="0" fontId="7" fillId="3" borderId="4" xfId="1" applyFont="1" applyFill="1" applyBorder="1"/>
    <xf numFmtId="0" fontId="11" fillId="3" borderId="4" xfId="1" applyFont="1" applyFill="1" applyBorder="1" applyAlignment="1">
      <alignment vertical="center" wrapText="1"/>
    </xf>
    <xf numFmtId="164" fontId="8" fillId="3" borderId="1" xfId="1" applyNumberFormat="1" applyFont="1" applyFill="1" applyBorder="1" applyAlignment="1">
      <alignment horizontal="center" vertical="top"/>
    </xf>
    <xf numFmtId="164" fontId="8" fillId="3" borderId="1" xfId="1" applyNumberFormat="1" applyFont="1" applyFill="1" applyBorder="1" applyAlignment="1">
      <alignment horizontal="right" vertical="center"/>
    </xf>
    <xf numFmtId="0" fontId="7" fillId="3" borderId="5" xfId="1" applyFont="1" applyFill="1" applyBorder="1"/>
    <xf numFmtId="0" fontId="8" fillId="3" borderId="5" xfId="1" applyFont="1" applyFill="1" applyBorder="1" applyAlignment="1">
      <alignment horizontal="left" vertical="center" wrapText="1" indent="1"/>
    </xf>
    <xf numFmtId="164" fontId="8" fillId="3" borderId="5" xfId="1" applyNumberFormat="1" applyFont="1" applyFill="1" applyBorder="1" applyAlignment="1">
      <alignment horizontal="center" vertical="top"/>
    </xf>
    <xf numFmtId="164" fontId="8" fillId="3" borderId="5" xfId="1" applyNumberFormat="1" applyFont="1" applyFill="1" applyBorder="1" applyAlignment="1">
      <alignment horizontal="right" vertical="center"/>
    </xf>
    <xf numFmtId="164" fontId="8" fillId="3" borderId="5" xfId="1" applyNumberFormat="1" applyFont="1" applyFill="1" applyBorder="1" applyAlignment="1">
      <alignment vertical="top"/>
    </xf>
    <xf numFmtId="0" fontId="8" fillId="0" borderId="0" xfId="1" applyFont="1" applyAlignment="1">
      <alignment horizontal="center"/>
    </xf>
    <xf numFmtId="0" fontId="8" fillId="3" borderId="0" xfId="1" applyFont="1" applyFill="1" applyBorder="1" applyAlignment="1">
      <alignment horizontal="left" vertical="center" wrapText="1" indent="1"/>
    </xf>
    <xf numFmtId="0" fontId="8" fillId="3" borderId="4" xfId="1" applyFont="1" applyFill="1" applyBorder="1" applyAlignment="1">
      <alignment horizontal="left" vertical="center" wrapText="1" indent="1"/>
    </xf>
    <xf numFmtId="164" fontId="8" fillId="3" borderId="0" xfId="1" applyNumberFormat="1" applyFont="1" applyFill="1" applyBorder="1" applyAlignment="1">
      <alignment horizontal="center" vertical="top"/>
    </xf>
    <xf numFmtId="164" fontId="8" fillId="3" borderId="4" xfId="1" applyNumberFormat="1" applyFont="1" applyFill="1" applyBorder="1" applyAlignment="1">
      <alignment horizontal="center" vertical="top"/>
    </xf>
    <xf numFmtId="164" fontId="8" fillId="3" borderId="0" xfId="1" applyNumberFormat="1" applyFont="1" applyFill="1" applyBorder="1" applyAlignment="1">
      <alignment horizontal="right" vertical="top"/>
    </xf>
    <xf numFmtId="164" fontId="8" fillId="3" borderId="4" xfId="1" applyNumberFormat="1" applyFont="1" applyFill="1" applyBorder="1" applyAlignment="1">
      <alignment horizontal="right" vertical="top"/>
    </xf>
    <xf numFmtId="0" fontId="1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1" fillId="4" borderId="0" xfId="1" applyNumberFormat="1" applyFont="1" applyFill="1" applyBorder="1" applyAlignment="1">
      <alignment horizontal="right" vertical="center"/>
    </xf>
    <xf numFmtId="164" fontId="1" fillId="4" borderId="2" xfId="1" applyNumberFormat="1" applyFont="1" applyFill="1" applyBorder="1" applyAlignment="1">
      <alignment horizontal="right" vertical="center"/>
    </xf>
    <xf numFmtId="0" fontId="1" fillId="4" borderId="1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horizontal="left" vertical="center" wrapText="1" indent="1"/>
    </xf>
    <xf numFmtId="0" fontId="1" fillId="4" borderId="2" xfId="1" applyFont="1" applyFill="1" applyBorder="1" applyAlignment="1">
      <alignment horizontal="left" vertical="center" wrapText="1" indent="1"/>
    </xf>
  </cellXfs>
  <cellStyles count="6">
    <cellStyle name="Comma 2" xfId="2"/>
    <cellStyle name="Hyperlink 2" xfId="4"/>
    <cellStyle name="Normal" xfId="0" builtinId="0"/>
    <cellStyle name="Normal 2" xfId="1"/>
    <cellStyle name="Normal 3" xfId="3"/>
    <cellStyle name="Normal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I20" sqref="I20"/>
    </sheetView>
  </sheetViews>
  <sheetFormatPr defaultRowHeight="12" x14ac:dyDescent="0.2"/>
  <cols>
    <col min="1" max="1" width="9" style="40" customWidth="1"/>
    <col min="2" max="2" width="35.42578125" style="40" customWidth="1"/>
    <col min="3" max="6" width="16.7109375" style="40" customWidth="1"/>
    <col min="7" max="248" width="9.140625" style="40"/>
    <col min="249" max="249" width="32" style="40" customWidth="1"/>
    <col min="250" max="259" width="9.140625" style="40"/>
    <col min="260" max="260" width="6.5703125" style="40" customWidth="1"/>
    <col min="261" max="504" width="9.140625" style="40"/>
    <col min="505" max="505" width="32" style="40" customWidth="1"/>
    <col min="506" max="515" width="9.140625" style="40"/>
    <col min="516" max="516" width="6.5703125" style="40" customWidth="1"/>
    <col min="517" max="760" width="9.140625" style="40"/>
    <col min="761" max="761" width="32" style="40" customWidth="1"/>
    <col min="762" max="771" width="9.140625" style="40"/>
    <col min="772" max="772" width="6.5703125" style="40" customWidth="1"/>
    <col min="773" max="1016" width="9.140625" style="40"/>
    <col min="1017" max="1017" width="32" style="40" customWidth="1"/>
    <col min="1018" max="1027" width="9.140625" style="40"/>
    <col min="1028" max="1028" width="6.5703125" style="40" customWidth="1"/>
    <col min="1029" max="1272" width="9.140625" style="40"/>
    <col min="1273" max="1273" width="32" style="40" customWidth="1"/>
    <col min="1274" max="1283" width="9.140625" style="40"/>
    <col min="1284" max="1284" width="6.5703125" style="40" customWidth="1"/>
    <col min="1285" max="1528" width="9.140625" style="40"/>
    <col min="1529" max="1529" width="32" style="40" customWidth="1"/>
    <col min="1530" max="1539" width="9.140625" style="40"/>
    <col min="1540" max="1540" width="6.5703125" style="40" customWidth="1"/>
    <col min="1541" max="1784" width="9.140625" style="40"/>
    <col min="1785" max="1785" width="32" style="40" customWidth="1"/>
    <col min="1786" max="1795" width="9.140625" style="40"/>
    <col min="1796" max="1796" width="6.5703125" style="40" customWidth="1"/>
    <col min="1797" max="2040" width="9.140625" style="40"/>
    <col min="2041" max="2041" width="32" style="40" customWidth="1"/>
    <col min="2042" max="2051" width="9.140625" style="40"/>
    <col min="2052" max="2052" width="6.5703125" style="40" customWidth="1"/>
    <col min="2053" max="2296" width="9.140625" style="40"/>
    <col min="2297" max="2297" width="32" style="40" customWidth="1"/>
    <col min="2298" max="2307" width="9.140625" style="40"/>
    <col min="2308" max="2308" width="6.5703125" style="40" customWidth="1"/>
    <col min="2309" max="2552" width="9.140625" style="40"/>
    <col min="2553" max="2553" width="32" style="40" customWidth="1"/>
    <col min="2554" max="2563" width="9.140625" style="40"/>
    <col min="2564" max="2564" width="6.5703125" style="40" customWidth="1"/>
    <col min="2565" max="2808" width="9.140625" style="40"/>
    <col min="2809" max="2809" width="32" style="40" customWidth="1"/>
    <col min="2810" max="2819" width="9.140625" style="40"/>
    <col min="2820" max="2820" width="6.5703125" style="40" customWidth="1"/>
    <col min="2821" max="3064" width="9.140625" style="40"/>
    <col min="3065" max="3065" width="32" style="40" customWidth="1"/>
    <col min="3066" max="3075" width="9.140625" style="40"/>
    <col min="3076" max="3076" width="6.5703125" style="40" customWidth="1"/>
    <col min="3077" max="3320" width="9.140625" style="40"/>
    <col min="3321" max="3321" width="32" style="40" customWidth="1"/>
    <col min="3322" max="3331" width="9.140625" style="40"/>
    <col min="3332" max="3332" width="6.5703125" style="40" customWidth="1"/>
    <col min="3333" max="3576" width="9.140625" style="40"/>
    <col min="3577" max="3577" width="32" style="40" customWidth="1"/>
    <col min="3578" max="3587" width="9.140625" style="40"/>
    <col min="3588" max="3588" width="6.5703125" style="40" customWidth="1"/>
    <col min="3589" max="3832" width="9.140625" style="40"/>
    <col min="3833" max="3833" width="32" style="40" customWidth="1"/>
    <col min="3834" max="3843" width="9.140625" style="40"/>
    <col min="3844" max="3844" width="6.5703125" style="40" customWidth="1"/>
    <col min="3845" max="4088" width="9.140625" style="40"/>
    <col min="4089" max="4089" width="32" style="40" customWidth="1"/>
    <col min="4090" max="4099" width="9.140625" style="40"/>
    <col min="4100" max="4100" width="6.5703125" style="40" customWidth="1"/>
    <col min="4101" max="4344" width="9.140625" style="40"/>
    <col min="4345" max="4345" width="32" style="40" customWidth="1"/>
    <col min="4346" max="4355" width="9.140625" style="40"/>
    <col min="4356" max="4356" width="6.5703125" style="40" customWidth="1"/>
    <col min="4357" max="4600" width="9.140625" style="40"/>
    <col min="4601" max="4601" width="32" style="40" customWidth="1"/>
    <col min="4602" max="4611" width="9.140625" style="40"/>
    <col min="4612" max="4612" width="6.5703125" style="40" customWidth="1"/>
    <col min="4613" max="4856" width="9.140625" style="40"/>
    <col min="4857" max="4857" width="32" style="40" customWidth="1"/>
    <col min="4858" max="4867" width="9.140625" style="40"/>
    <col min="4868" max="4868" width="6.5703125" style="40" customWidth="1"/>
    <col min="4869" max="5112" width="9.140625" style="40"/>
    <col min="5113" max="5113" width="32" style="40" customWidth="1"/>
    <col min="5114" max="5123" width="9.140625" style="40"/>
    <col min="5124" max="5124" width="6.5703125" style="40" customWidth="1"/>
    <col min="5125" max="5368" width="9.140625" style="40"/>
    <col min="5369" max="5369" width="32" style="40" customWidth="1"/>
    <col min="5370" max="5379" width="9.140625" style="40"/>
    <col min="5380" max="5380" width="6.5703125" style="40" customWidth="1"/>
    <col min="5381" max="5624" width="9.140625" style="40"/>
    <col min="5625" max="5625" width="32" style="40" customWidth="1"/>
    <col min="5626" max="5635" width="9.140625" style="40"/>
    <col min="5636" max="5636" width="6.5703125" style="40" customWidth="1"/>
    <col min="5637" max="5880" width="9.140625" style="40"/>
    <col min="5881" max="5881" width="32" style="40" customWidth="1"/>
    <col min="5882" max="5891" width="9.140625" style="40"/>
    <col min="5892" max="5892" width="6.5703125" style="40" customWidth="1"/>
    <col min="5893" max="6136" width="9.140625" style="40"/>
    <col min="6137" max="6137" width="32" style="40" customWidth="1"/>
    <col min="6138" max="6147" width="9.140625" style="40"/>
    <col min="6148" max="6148" width="6.5703125" style="40" customWidth="1"/>
    <col min="6149" max="6392" width="9.140625" style="40"/>
    <col min="6393" max="6393" width="32" style="40" customWidth="1"/>
    <col min="6394" max="6403" width="9.140625" style="40"/>
    <col min="6404" max="6404" width="6.5703125" style="40" customWidth="1"/>
    <col min="6405" max="6648" width="9.140625" style="40"/>
    <col min="6649" max="6649" width="32" style="40" customWidth="1"/>
    <col min="6650" max="6659" width="9.140625" style="40"/>
    <col min="6660" max="6660" width="6.5703125" style="40" customWidth="1"/>
    <col min="6661" max="6904" width="9.140625" style="40"/>
    <col min="6905" max="6905" width="32" style="40" customWidth="1"/>
    <col min="6906" max="6915" width="9.140625" style="40"/>
    <col min="6916" max="6916" width="6.5703125" style="40" customWidth="1"/>
    <col min="6917" max="7160" width="9.140625" style="40"/>
    <col min="7161" max="7161" width="32" style="40" customWidth="1"/>
    <col min="7162" max="7171" width="9.140625" style="40"/>
    <col min="7172" max="7172" width="6.5703125" style="40" customWidth="1"/>
    <col min="7173" max="7416" width="9.140625" style="40"/>
    <col min="7417" max="7417" width="32" style="40" customWidth="1"/>
    <col min="7418" max="7427" width="9.140625" style="40"/>
    <col min="7428" max="7428" width="6.5703125" style="40" customWidth="1"/>
    <col min="7429" max="7672" width="9.140625" style="40"/>
    <col min="7673" max="7673" width="32" style="40" customWidth="1"/>
    <col min="7674" max="7683" width="9.140625" style="40"/>
    <col min="7684" max="7684" width="6.5703125" style="40" customWidth="1"/>
    <col min="7685" max="7928" width="9.140625" style="40"/>
    <col min="7929" max="7929" width="32" style="40" customWidth="1"/>
    <col min="7930" max="7939" width="9.140625" style="40"/>
    <col min="7940" max="7940" width="6.5703125" style="40" customWidth="1"/>
    <col min="7941" max="8184" width="9.140625" style="40"/>
    <col min="8185" max="8185" width="32" style="40" customWidth="1"/>
    <col min="8186" max="8195" width="9.140625" style="40"/>
    <col min="8196" max="8196" width="6.5703125" style="40" customWidth="1"/>
    <col min="8197" max="8440" width="9.140625" style="40"/>
    <col min="8441" max="8441" width="32" style="40" customWidth="1"/>
    <col min="8442" max="8451" width="9.140625" style="40"/>
    <col min="8452" max="8452" width="6.5703125" style="40" customWidth="1"/>
    <col min="8453" max="8696" width="9.140625" style="40"/>
    <col min="8697" max="8697" width="32" style="40" customWidth="1"/>
    <col min="8698" max="8707" width="9.140625" style="40"/>
    <col min="8708" max="8708" width="6.5703125" style="40" customWidth="1"/>
    <col min="8709" max="8952" width="9.140625" style="40"/>
    <col min="8953" max="8953" width="32" style="40" customWidth="1"/>
    <col min="8954" max="8963" width="9.140625" style="40"/>
    <col min="8964" max="8964" width="6.5703125" style="40" customWidth="1"/>
    <col min="8965" max="9208" width="9.140625" style="40"/>
    <col min="9209" max="9209" width="32" style="40" customWidth="1"/>
    <col min="9210" max="9219" width="9.140625" style="40"/>
    <col min="9220" max="9220" width="6.5703125" style="40" customWidth="1"/>
    <col min="9221" max="9464" width="9.140625" style="40"/>
    <col min="9465" max="9465" width="32" style="40" customWidth="1"/>
    <col min="9466" max="9475" width="9.140625" style="40"/>
    <col min="9476" max="9476" width="6.5703125" style="40" customWidth="1"/>
    <col min="9477" max="9720" width="9.140625" style="40"/>
    <col min="9721" max="9721" width="32" style="40" customWidth="1"/>
    <col min="9722" max="9731" width="9.140625" style="40"/>
    <col min="9732" max="9732" width="6.5703125" style="40" customWidth="1"/>
    <col min="9733" max="9976" width="9.140625" style="40"/>
    <col min="9977" max="9977" width="32" style="40" customWidth="1"/>
    <col min="9978" max="9987" width="9.140625" style="40"/>
    <col min="9988" max="9988" width="6.5703125" style="40" customWidth="1"/>
    <col min="9989" max="10232" width="9.140625" style="40"/>
    <col min="10233" max="10233" width="32" style="40" customWidth="1"/>
    <col min="10234" max="10243" width="9.140625" style="40"/>
    <col min="10244" max="10244" width="6.5703125" style="40" customWidth="1"/>
    <col min="10245" max="10488" width="9.140625" style="40"/>
    <col min="10489" max="10489" width="32" style="40" customWidth="1"/>
    <col min="10490" max="10499" width="9.140625" style="40"/>
    <col min="10500" max="10500" width="6.5703125" style="40" customWidth="1"/>
    <col min="10501" max="10744" width="9.140625" style="40"/>
    <col min="10745" max="10745" width="32" style="40" customWidth="1"/>
    <col min="10746" max="10755" width="9.140625" style="40"/>
    <col min="10756" max="10756" width="6.5703125" style="40" customWidth="1"/>
    <col min="10757" max="11000" width="9.140625" style="40"/>
    <col min="11001" max="11001" width="32" style="40" customWidth="1"/>
    <col min="11002" max="11011" width="9.140625" style="40"/>
    <col min="11012" max="11012" width="6.5703125" style="40" customWidth="1"/>
    <col min="11013" max="11256" width="9.140625" style="40"/>
    <col min="11257" max="11257" width="32" style="40" customWidth="1"/>
    <col min="11258" max="11267" width="9.140625" style="40"/>
    <col min="11268" max="11268" width="6.5703125" style="40" customWidth="1"/>
    <col min="11269" max="11512" width="9.140625" style="40"/>
    <col min="11513" max="11513" width="32" style="40" customWidth="1"/>
    <col min="11514" max="11523" width="9.140625" style="40"/>
    <col min="11524" max="11524" width="6.5703125" style="40" customWidth="1"/>
    <col min="11525" max="11768" width="9.140625" style="40"/>
    <col min="11769" max="11769" width="32" style="40" customWidth="1"/>
    <col min="11770" max="11779" width="9.140625" style="40"/>
    <col min="11780" max="11780" width="6.5703125" style="40" customWidth="1"/>
    <col min="11781" max="12024" width="9.140625" style="40"/>
    <col min="12025" max="12025" width="32" style="40" customWidth="1"/>
    <col min="12026" max="12035" width="9.140625" style="40"/>
    <col min="12036" max="12036" width="6.5703125" style="40" customWidth="1"/>
    <col min="12037" max="12280" width="9.140625" style="40"/>
    <col min="12281" max="12281" width="32" style="40" customWidth="1"/>
    <col min="12282" max="12291" width="9.140625" style="40"/>
    <col min="12292" max="12292" width="6.5703125" style="40" customWidth="1"/>
    <col min="12293" max="12536" width="9.140625" style="40"/>
    <col min="12537" max="12537" width="32" style="40" customWidth="1"/>
    <col min="12538" max="12547" width="9.140625" style="40"/>
    <col min="12548" max="12548" width="6.5703125" style="40" customWidth="1"/>
    <col min="12549" max="12792" width="9.140625" style="40"/>
    <col min="12793" max="12793" width="32" style="40" customWidth="1"/>
    <col min="12794" max="12803" width="9.140625" style="40"/>
    <col min="12804" max="12804" width="6.5703125" style="40" customWidth="1"/>
    <col min="12805" max="13048" width="9.140625" style="40"/>
    <col min="13049" max="13049" width="32" style="40" customWidth="1"/>
    <col min="13050" max="13059" width="9.140625" style="40"/>
    <col min="13060" max="13060" width="6.5703125" style="40" customWidth="1"/>
    <col min="13061" max="13304" width="9.140625" style="40"/>
    <col min="13305" max="13305" width="32" style="40" customWidth="1"/>
    <col min="13306" max="13315" width="9.140625" style="40"/>
    <col min="13316" max="13316" width="6.5703125" style="40" customWidth="1"/>
    <col min="13317" max="13560" width="9.140625" style="40"/>
    <col min="13561" max="13561" width="32" style="40" customWidth="1"/>
    <col min="13562" max="13571" width="9.140625" style="40"/>
    <col min="13572" max="13572" width="6.5703125" style="40" customWidth="1"/>
    <col min="13573" max="13816" width="9.140625" style="40"/>
    <col min="13817" max="13817" width="32" style="40" customWidth="1"/>
    <col min="13818" max="13827" width="9.140625" style="40"/>
    <col min="13828" max="13828" width="6.5703125" style="40" customWidth="1"/>
    <col min="13829" max="14072" width="9.140625" style="40"/>
    <col min="14073" max="14073" width="32" style="40" customWidth="1"/>
    <col min="14074" max="14083" width="9.140625" style="40"/>
    <col min="14084" max="14084" width="6.5703125" style="40" customWidth="1"/>
    <col min="14085" max="14328" width="9.140625" style="40"/>
    <col min="14329" max="14329" width="32" style="40" customWidth="1"/>
    <col min="14330" max="14339" width="9.140625" style="40"/>
    <col min="14340" max="14340" width="6.5703125" style="40" customWidth="1"/>
    <col min="14341" max="14584" width="9.140625" style="40"/>
    <col min="14585" max="14585" width="32" style="40" customWidth="1"/>
    <col min="14586" max="14595" width="9.140625" style="40"/>
    <col min="14596" max="14596" width="6.5703125" style="40" customWidth="1"/>
    <col min="14597" max="14840" width="9.140625" style="40"/>
    <col min="14841" max="14841" width="32" style="40" customWidth="1"/>
    <col min="14842" max="14851" width="9.140625" style="40"/>
    <col min="14852" max="14852" width="6.5703125" style="40" customWidth="1"/>
    <col min="14853" max="15096" width="9.140625" style="40"/>
    <col min="15097" max="15097" width="32" style="40" customWidth="1"/>
    <col min="15098" max="15107" width="9.140625" style="40"/>
    <col min="15108" max="15108" width="6.5703125" style="40" customWidth="1"/>
    <col min="15109" max="15352" width="9.140625" style="40"/>
    <col min="15353" max="15353" width="32" style="40" customWidth="1"/>
    <col min="15354" max="15363" width="9.140625" style="40"/>
    <col min="15364" max="15364" width="6.5703125" style="40" customWidth="1"/>
    <col min="15365" max="15608" width="9.140625" style="40"/>
    <col min="15609" max="15609" width="32" style="40" customWidth="1"/>
    <col min="15610" max="15619" width="9.140625" style="40"/>
    <col min="15620" max="15620" width="6.5703125" style="40" customWidth="1"/>
    <col min="15621" max="15864" width="9.140625" style="40"/>
    <col min="15865" max="15865" width="32" style="40" customWidth="1"/>
    <col min="15866" max="15875" width="9.140625" style="40"/>
    <col min="15876" max="15876" width="6.5703125" style="40" customWidth="1"/>
    <col min="15877" max="16120" width="9.140625" style="40"/>
    <col min="16121" max="16121" width="32" style="40" customWidth="1"/>
    <col min="16122" max="16131" width="9.140625" style="40"/>
    <col min="16132" max="16132" width="6.5703125" style="40" customWidth="1"/>
    <col min="16133" max="16384" width="9.140625" style="40"/>
  </cols>
  <sheetData>
    <row r="1" spans="1:7" x14ac:dyDescent="0.2">
      <c r="A1" s="39" t="s">
        <v>63</v>
      </c>
      <c r="B1" s="39"/>
      <c r="C1" s="39"/>
      <c r="D1" s="39"/>
      <c r="E1" s="39"/>
      <c r="F1" s="39"/>
      <c r="G1" s="39"/>
    </row>
    <row r="2" spans="1:7" x14ac:dyDescent="0.2">
      <c r="A2" s="71" t="s">
        <v>59</v>
      </c>
      <c r="B2" s="71"/>
      <c r="C2" s="71"/>
      <c r="D2" s="71"/>
      <c r="E2" s="71"/>
      <c r="F2" s="71"/>
      <c r="G2" s="71"/>
    </row>
    <row r="3" spans="1:7" x14ac:dyDescent="0.2">
      <c r="A3" s="41" t="s">
        <v>64</v>
      </c>
      <c r="B3" s="41"/>
      <c r="C3" s="41"/>
      <c r="D3" s="41"/>
      <c r="E3" s="41"/>
      <c r="F3" s="41"/>
      <c r="G3" s="41"/>
    </row>
    <row r="5" spans="1:7" x14ac:dyDescent="0.2">
      <c r="A5" s="59"/>
      <c r="B5" s="60" t="s">
        <v>65</v>
      </c>
      <c r="C5" s="61" t="s">
        <v>32</v>
      </c>
      <c r="D5" s="61" t="s">
        <v>34</v>
      </c>
      <c r="E5" s="61" t="s">
        <v>35</v>
      </c>
      <c r="F5" s="61" t="s">
        <v>36</v>
      </c>
    </row>
    <row r="6" spans="1:7" ht="13.5" customHeight="1" x14ac:dyDescent="0.2">
      <c r="A6" s="62"/>
      <c r="B6" s="62" t="s">
        <v>66</v>
      </c>
      <c r="C6" s="63" t="s">
        <v>54</v>
      </c>
      <c r="D6" s="63" t="s">
        <v>55</v>
      </c>
      <c r="E6" s="63" t="s">
        <v>56</v>
      </c>
      <c r="F6" s="63" t="s">
        <v>57</v>
      </c>
    </row>
    <row r="7" spans="1:7" ht="24" x14ac:dyDescent="0.2">
      <c r="A7" s="43" t="s">
        <v>67</v>
      </c>
      <c r="B7" s="44"/>
      <c r="C7" s="45"/>
      <c r="D7" s="46"/>
      <c r="E7" s="47"/>
      <c r="F7" s="47"/>
    </row>
    <row r="8" spans="1:7" x14ac:dyDescent="0.2">
      <c r="A8" s="44"/>
      <c r="B8" s="44" t="s">
        <v>68</v>
      </c>
      <c r="C8" s="45">
        <v>66</v>
      </c>
      <c r="D8" s="46">
        <v>183</v>
      </c>
      <c r="E8" s="48">
        <v>90</v>
      </c>
      <c r="F8" s="49">
        <v>27</v>
      </c>
    </row>
    <row r="9" spans="1:7" x14ac:dyDescent="0.2">
      <c r="A9" s="44"/>
      <c r="B9" s="44" t="s">
        <v>69</v>
      </c>
      <c r="C9" s="45">
        <v>31</v>
      </c>
      <c r="D9" s="46">
        <v>15</v>
      </c>
      <c r="E9" s="50">
        <v>11</v>
      </c>
      <c r="F9" s="49">
        <v>16</v>
      </c>
    </row>
    <row r="10" spans="1:7" x14ac:dyDescent="0.2">
      <c r="A10" s="44"/>
      <c r="B10" s="51" t="s">
        <v>70</v>
      </c>
      <c r="C10" s="45">
        <v>0</v>
      </c>
      <c r="D10" s="46">
        <v>0</v>
      </c>
      <c r="E10" s="50">
        <v>0</v>
      </c>
      <c r="F10" s="49"/>
    </row>
    <row r="11" spans="1:7" x14ac:dyDescent="0.2">
      <c r="A11" s="44"/>
      <c r="B11" s="44" t="s">
        <v>71</v>
      </c>
      <c r="C11" s="45">
        <v>137</v>
      </c>
      <c r="D11" s="46">
        <v>122</v>
      </c>
      <c r="E11" s="50">
        <v>139</v>
      </c>
      <c r="F11" s="49">
        <v>223</v>
      </c>
    </row>
    <row r="12" spans="1:7" x14ac:dyDescent="0.2">
      <c r="A12" s="44"/>
      <c r="B12" s="51" t="s">
        <v>72</v>
      </c>
      <c r="C12" s="45">
        <v>0</v>
      </c>
      <c r="D12" s="46">
        <v>0</v>
      </c>
      <c r="E12" s="50">
        <v>4</v>
      </c>
      <c r="F12" s="49">
        <v>7</v>
      </c>
    </row>
    <row r="13" spans="1:7" x14ac:dyDescent="0.2">
      <c r="A13" s="44"/>
      <c r="B13" s="51" t="s">
        <v>73</v>
      </c>
      <c r="C13" s="45">
        <v>0</v>
      </c>
      <c r="D13" s="46">
        <v>0</v>
      </c>
      <c r="E13" s="50">
        <v>0</v>
      </c>
      <c r="F13" s="49"/>
    </row>
    <row r="14" spans="1:7" x14ac:dyDescent="0.2">
      <c r="A14" s="44"/>
      <c r="B14" s="44" t="s">
        <v>74</v>
      </c>
      <c r="C14" s="45">
        <v>207</v>
      </c>
      <c r="D14" s="46">
        <v>154</v>
      </c>
      <c r="E14" s="50">
        <v>176</v>
      </c>
      <c r="F14" s="49">
        <v>244</v>
      </c>
    </row>
    <row r="15" spans="1:7" x14ac:dyDescent="0.2">
      <c r="A15" s="44"/>
      <c r="B15" s="51" t="s">
        <v>37</v>
      </c>
      <c r="C15" s="45">
        <v>94</v>
      </c>
      <c r="D15" s="46">
        <v>100</v>
      </c>
      <c r="E15" s="50">
        <v>101</v>
      </c>
      <c r="F15" s="49">
        <v>114</v>
      </c>
    </row>
    <row r="16" spans="1:7" x14ac:dyDescent="0.2">
      <c r="A16" s="66"/>
      <c r="B16" s="67" t="s">
        <v>75</v>
      </c>
      <c r="C16" s="70">
        <f>C8+C9+C11+C12+C14+C15</f>
        <v>535</v>
      </c>
      <c r="D16" s="69">
        <f>SUM(D8:D15)</f>
        <v>574</v>
      </c>
      <c r="E16" s="69">
        <f>SUM(E8:E15)</f>
        <v>521</v>
      </c>
      <c r="F16" s="69">
        <f>SUM(F8:F15)</f>
        <v>631</v>
      </c>
      <c r="G16" s="52"/>
    </row>
    <row r="17" spans="1:7" ht="24" x14ac:dyDescent="0.2">
      <c r="A17" s="43" t="s">
        <v>76</v>
      </c>
      <c r="B17" s="44"/>
      <c r="C17" s="53"/>
      <c r="D17" s="46"/>
      <c r="E17" s="46"/>
      <c r="F17" s="46"/>
    </row>
    <row r="18" spans="1:7" x14ac:dyDescent="0.2">
      <c r="A18" s="44"/>
      <c r="B18" s="44" t="s">
        <v>77</v>
      </c>
      <c r="C18" s="53">
        <v>2299</v>
      </c>
      <c r="D18" s="46">
        <v>2350</v>
      </c>
      <c r="E18" s="46">
        <v>2748</v>
      </c>
      <c r="F18" s="46">
        <v>3424</v>
      </c>
    </row>
    <row r="19" spans="1:7" x14ac:dyDescent="0.2">
      <c r="A19" s="44"/>
      <c r="B19" s="44" t="s">
        <v>78</v>
      </c>
      <c r="C19" s="53">
        <v>463</v>
      </c>
      <c r="D19" s="46">
        <v>641</v>
      </c>
      <c r="E19" s="50">
        <v>776</v>
      </c>
      <c r="F19" s="50">
        <v>793</v>
      </c>
    </row>
    <row r="20" spans="1:7" x14ac:dyDescent="0.2">
      <c r="A20" s="66"/>
      <c r="B20" s="67" t="s">
        <v>75</v>
      </c>
      <c r="C20" s="68">
        <f>C18+C19</f>
        <v>2762</v>
      </c>
      <c r="D20" s="69">
        <f>SUM(D18:D19)</f>
        <v>2991</v>
      </c>
      <c r="E20" s="69">
        <f>SUM(E18:E19)</f>
        <v>3524</v>
      </c>
      <c r="F20" s="69">
        <f>SUM(F18:F19)</f>
        <v>4217</v>
      </c>
      <c r="G20" s="52"/>
    </row>
    <row r="21" spans="1:7" ht="24" x14ac:dyDescent="0.2">
      <c r="A21" s="43" t="s">
        <v>79</v>
      </c>
      <c r="B21" s="44"/>
      <c r="C21" s="53"/>
      <c r="D21" s="46"/>
      <c r="E21" s="46"/>
      <c r="F21" s="46"/>
    </row>
    <row r="22" spans="1:7" x14ac:dyDescent="0.2">
      <c r="A22" s="44"/>
      <c r="B22" s="54" t="s">
        <v>80</v>
      </c>
      <c r="C22" s="53">
        <v>0</v>
      </c>
      <c r="D22" s="46">
        <v>6</v>
      </c>
      <c r="E22" s="46">
        <v>33</v>
      </c>
      <c r="F22" s="46">
        <v>65</v>
      </c>
    </row>
    <row r="23" spans="1:7" x14ac:dyDescent="0.2">
      <c r="A23" s="44"/>
      <c r="B23" s="54" t="s">
        <v>81</v>
      </c>
      <c r="C23" s="53">
        <v>21</v>
      </c>
      <c r="D23" s="46">
        <v>35</v>
      </c>
      <c r="E23" s="50">
        <v>61</v>
      </c>
      <c r="F23" s="50">
        <v>58</v>
      </c>
    </row>
    <row r="24" spans="1:7" x14ac:dyDescent="0.2">
      <c r="A24" s="44"/>
      <c r="B24" s="54" t="s">
        <v>82</v>
      </c>
      <c r="C24" s="53">
        <v>17</v>
      </c>
      <c r="D24" s="46">
        <v>39</v>
      </c>
      <c r="E24" s="50">
        <v>66</v>
      </c>
      <c r="F24" s="50">
        <v>85</v>
      </c>
    </row>
    <row r="25" spans="1:7" x14ac:dyDescent="0.2">
      <c r="A25" s="44"/>
      <c r="B25" s="54" t="s">
        <v>83</v>
      </c>
      <c r="C25" s="53">
        <v>8</v>
      </c>
      <c r="D25" s="46">
        <v>3</v>
      </c>
      <c r="E25" s="50">
        <v>1</v>
      </c>
      <c r="F25" s="50"/>
    </row>
    <row r="26" spans="1:7" x14ac:dyDescent="0.2">
      <c r="A26" s="44"/>
      <c r="B26" s="54" t="s">
        <v>84</v>
      </c>
      <c r="C26" s="53">
        <v>18</v>
      </c>
      <c r="D26" s="46">
        <v>4</v>
      </c>
      <c r="E26" s="50">
        <v>7</v>
      </c>
      <c r="F26" s="50">
        <v>12</v>
      </c>
    </row>
    <row r="27" spans="1:7" x14ac:dyDescent="0.2">
      <c r="A27" s="44"/>
      <c r="B27" s="54" t="s">
        <v>85</v>
      </c>
      <c r="C27" s="53">
        <v>217</v>
      </c>
      <c r="D27" s="46">
        <v>153</v>
      </c>
      <c r="E27" s="50">
        <v>250</v>
      </c>
      <c r="F27" s="50">
        <v>253</v>
      </c>
    </row>
    <row r="28" spans="1:7" ht="12.75" customHeight="1" x14ac:dyDescent="0.2">
      <c r="A28" s="59"/>
      <c r="B28" s="60" t="s">
        <v>86</v>
      </c>
      <c r="C28" s="64">
        <f>C22+C23+C24+C25+C26+C27</f>
        <v>281</v>
      </c>
      <c r="D28" s="65">
        <f>SUM(D22:D27)</f>
        <v>240</v>
      </c>
      <c r="E28" s="65">
        <f>SUM(E22:E27)</f>
        <v>418</v>
      </c>
      <c r="F28" s="65">
        <f>SUM(F22:F27)</f>
        <v>473</v>
      </c>
      <c r="G28" s="52"/>
    </row>
    <row r="29" spans="1:7" ht="12.75" customHeight="1" x14ac:dyDescent="0.2">
      <c r="A29" s="42"/>
      <c r="B29" s="72" t="s">
        <v>87</v>
      </c>
      <c r="C29" s="74">
        <f>C28+C20+C16</f>
        <v>3578</v>
      </c>
      <c r="D29" s="76">
        <f>D28+D20+D16</f>
        <v>3805</v>
      </c>
      <c r="E29" s="76">
        <f>E28+E20+E16</f>
        <v>4463</v>
      </c>
      <c r="F29" s="76">
        <f>F28+F20+F16</f>
        <v>5321</v>
      </c>
      <c r="G29" s="52"/>
    </row>
    <row r="30" spans="1:7" x14ac:dyDescent="0.2">
      <c r="A30" s="62"/>
      <c r="B30" s="73"/>
      <c r="C30" s="75"/>
      <c r="D30" s="77"/>
      <c r="E30" s="77"/>
      <c r="F30" s="77"/>
      <c r="G30" s="52"/>
    </row>
    <row r="31" spans="1:7" ht="12.75" customHeight="1" x14ac:dyDescent="0.2">
      <c r="B31" s="55"/>
    </row>
    <row r="32" spans="1:7" x14ac:dyDescent="0.2">
      <c r="A32" s="56" t="s">
        <v>62</v>
      </c>
      <c r="B32" s="56" t="s">
        <v>27</v>
      </c>
    </row>
    <row r="33" spans="1:2" x14ac:dyDescent="0.2">
      <c r="A33" s="40" t="s">
        <v>88</v>
      </c>
      <c r="B33" s="57" t="s">
        <v>28</v>
      </c>
    </row>
    <row r="34" spans="1:2" x14ac:dyDescent="0.2">
      <c r="A34" s="58" t="s">
        <v>31</v>
      </c>
      <c r="B34" s="56" t="s">
        <v>29</v>
      </c>
    </row>
    <row r="35" spans="1:2" x14ac:dyDescent="0.2">
      <c r="B35" s="57" t="s">
        <v>30</v>
      </c>
    </row>
  </sheetData>
  <mergeCells count="6">
    <mergeCell ref="A2:G2"/>
    <mergeCell ref="B29:B30"/>
    <mergeCell ref="C29:C30"/>
    <mergeCell ref="D29:D30"/>
    <mergeCell ref="E29:E30"/>
    <mergeCell ref="F29:F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B1" workbookViewId="0">
      <selection activeCell="T18" sqref="T18"/>
    </sheetView>
  </sheetViews>
  <sheetFormatPr defaultRowHeight="12.75" x14ac:dyDescent="0.2"/>
  <cols>
    <col min="1" max="1" width="7.85546875" style="2" bestFit="1" customWidth="1"/>
    <col min="2" max="2" width="27" style="2" customWidth="1"/>
    <col min="3" max="13" width="9.140625" style="2"/>
    <col min="14" max="14" width="9.140625" style="2" customWidth="1"/>
    <col min="15" max="246" width="9.140625" style="2"/>
    <col min="247" max="247" width="32" style="2" customWidth="1"/>
    <col min="248" max="257" width="9.140625" style="2"/>
    <col min="258" max="258" width="6.5703125" style="2" customWidth="1"/>
    <col min="259" max="502" width="9.140625" style="2"/>
    <col min="503" max="503" width="32" style="2" customWidth="1"/>
    <col min="504" max="513" width="9.140625" style="2"/>
    <col min="514" max="514" width="6.5703125" style="2" customWidth="1"/>
    <col min="515" max="758" width="9.140625" style="2"/>
    <col min="759" max="759" width="32" style="2" customWidth="1"/>
    <col min="760" max="769" width="9.140625" style="2"/>
    <col min="770" max="770" width="6.5703125" style="2" customWidth="1"/>
    <col min="771" max="1014" width="9.140625" style="2"/>
    <col min="1015" max="1015" width="32" style="2" customWidth="1"/>
    <col min="1016" max="1025" width="9.140625" style="2"/>
    <col min="1026" max="1026" width="6.5703125" style="2" customWidth="1"/>
    <col min="1027" max="1270" width="9.140625" style="2"/>
    <col min="1271" max="1271" width="32" style="2" customWidth="1"/>
    <col min="1272" max="1281" width="9.140625" style="2"/>
    <col min="1282" max="1282" width="6.5703125" style="2" customWidth="1"/>
    <col min="1283" max="1526" width="9.140625" style="2"/>
    <col min="1527" max="1527" width="32" style="2" customWidth="1"/>
    <col min="1528" max="1537" width="9.140625" style="2"/>
    <col min="1538" max="1538" width="6.5703125" style="2" customWidth="1"/>
    <col min="1539" max="1782" width="9.140625" style="2"/>
    <col min="1783" max="1783" width="32" style="2" customWidth="1"/>
    <col min="1784" max="1793" width="9.140625" style="2"/>
    <col min="1794" max="1794" width="6.5703125" style="2" customWidth="1"/>
    <col min="1795" max="2038" width="9.140625" style="2"/>
    <col min="2039" max="2039" width="32" style="2" customWidth="1"/>
    <col min="2040" max="2049" width="9.140625" style="2"/>
    <col min="2050" max="2050" width="6.5703125" style="2" customWidth="1"/>
    <col min="2051" max="2294" width="9.140625" style="2"/>
    <col min="2295" max="2295" width="32" style="2" customWidth="1"/>
    <col min="2296" max="2305" width="9.140625" style="2"/>
    <col min="2306" max="2306" width="6.5703125" style="2" customWidth="1"/>
    <col min="2307" max="2550" width="9.140625" style="2"/>
    <col min="2551" max="2551" width="32" style="2" customWidth="1"/>
    <col min="2552" max="2561" width="9.140625" style="2"/>
    <col min="2562" max="2562" width="6.5703125" style="2" customWidth="1"/>
    <col min="2563" max="2806" width="9.140625" style="2"/>
    <col min="2807" max="2807" width="32" style="2" customWidth="1"/>
    <col min="2808" max="2817" width="9.140625" style="2"/>
    <col min="2818" max="2818" width="6.5703125" style="2" customWidth="1"/>
    <col min="2819" max="3062" width="9.140625" style="2"/>
    <col min="3063" max="3063" width="32" style="2" customWidth="1"/>
    <col min="3064" max="3073" width="9.140625" style="2"/>
    <col min="3074" max="3074" width="6.5703125" style="2" customWidth="1"/>
    <col min="3075" max="3318" width="9.140625" style="2"/>
    <col min="3319" max="3319" width="32" style="2" customWidth="1"/>
    <col min="3320" max="3329" width="9.140625" style="2"/>
    <col min="3330" max="3330" width="6.5703125" style="2" customWidth="1"/>
    <col min="3331" max="3574" width="9.140625" style="2"/>
    <col min="3575" max="3575" width="32" style="2" customWidth="1"/>
    <col min="3576" max="3585" width="9.140625" style="2"/>
    <col min="3586" max="3586" width="6.5703125" style="2" customWidth="1"/>
    <col min="3587" max="3830" width="9.140625" style="2"/>
    <col min="3831" max="3831" width="32" style="2" customWidth="1"/>
    <col min="3832" max="3841" width="9.140625" style="2"/>
    <col min="3842" max="3842" width="6.5703125" style="2" customWidth="1"/>
    <col min="3843" max="4086" width="9.140625" style="2"/>
    <col min="4087" max="4087" width="32" style="2" customWidth="1"/>
    <col min="4088" max="4097" width="9.140625" style="2"/>
    <col min="4098" max="4098" width="6.5703125" style="2" customWidth="1"/>
    <col min="4099" max="4342" width="9.140625" style="2"/>
    <col min="4343" max="4343" width="32" style="2" customWidth="1"/>
    <col min="4344" max="4353" width="9.140625" style="2"/>
    <col min="4354" max="4354" width="6.5703125" style="2" customWidth="1"/>
    <col min="4355" max="4598" width="9.140625" style="2"/>
    <col min="4599" max="4599" width="32" style="2" customWidth="1"/>
    <col min="4600" max="4609" width="9.140625" style="2"/>
    <col min="4610" max="4610" width="6.5703125" style="2" customWidth="1"/>
    <col min="4611" max="4854" width="9.140625" style="2"/>
    <col min="4855" max="4855" width="32" style="2" customWidth="1"/>
    <col min="4856" max="4865" width="9.140625" style="2"/>
    <col min="4866" max="4866" width="6.5703125" style="2" customWidth="1"/>
    <col min="4867" max="5110" width="9.140625" style="2"/>
    <col min="5111" max="5111" width="32" style="2" customWidth="1"/>
    <col min="5112" max="5121" width="9.140625" style="2"/>
    <col min="5122" max="5122" width="6.5703125" style="2" customWidth="1"/>
    <col min="5123" max="5366" width="9.140625" style="2"/>
    <col min="5367" max="5367" width="32" style="2" customWidth="1"/>
    <col min="5368" max="5377" width="9.140625" style="2"/>
    <col min="5378" max="5378" width="6.5703125" style="2" customWidth="1"/>
    <col min="5379" max="5622" width="9.140625" style="2"/>
    <col min="5623" max="5623" width="32" style="2" customWidth="1"/>
    <col min="5624" max="5633" width="9.140625" style="2"/>
    <col min="5634" max="5634" width="6.5703125" style="2" customWidth="1"/>
    <col min="5635" max="5878" width="9.140625" style="2"/>
    <col min="5879" max="5879" width="32" style="2" customWidth="1"/>
    <col min="5880" max="5889" width="9.140625" style="2"/>
    <col min="5890" max="5890" width="6.5703125" style="2" customWidth="1"/>
    <col min="5891" max="6134" width="9.140625" style="2"/>
    <col min="6135" max="6135" width="32" style="2" customWidth="1"/>
    <col min="6136" max="6145" width="9.140625" style="2"/>
    <col min="6146" max="6146" width="6.5703125" style="2" customWidth="1"/>
    <col min="6147" max="6390" width="9.140625" style="2"/>
    <col min="6391" max="6391" width="32" style="2" customWidth="1"/>
    <col min="6392" max="6401" width="9.140625" style="2"/>
    <col min="6402" max="6402" width="6.5703125" style="2" customWidth="1"/>
    <col min="6403" max="6646" width="9.140625" style="2"/>
    <col min="6647" max="6647" width="32" style="2" customWidth="1"/>
    <col min="6648" max="6657" width="9.140625" style="2"/>
    <col min="6658" max="6658" width="6.5703125" style="2" customWidth="1"/>
    <col min="6659" max="6902" width="9.140625" style="2"/>
    <col min="6903" max="6903" width="32" style="2" customWidth="1"/>
    <col min="6904" max="6913" width="9.140625" style="2"/>
    <col min="6914" max="6914" width="6.5703125" style="2" customWidth="1"/>
    <col min="6915" max="7158" width="9.140625" style="2"/>
    <col min="7159" max="7159" width="32" style="2" customWidth="1"/>
    <col min="7160" max="7169" width="9.140625" style="2"/>
    <col min="7170" max="7170" width="6.5703125" style="2" customWidth="1"/>
    <col min="7171" max="7414" width="9.140625" style="2"/>
    <col min="7415" max="7415" width="32" style="2" customWidth="1"/>
    <col min="7416" max="7425" width="9.140625" style="2"/>
    <col min="7426" max="7426" width="6.5703125" style="2" customWidth="1"/>
    <col min="7427" max="7670" width="9.140625" style="2"/>
    <col min="7671" max="7671" width="32" style="2" customWidth="1"/>
    <col min="7672" max="7681" width="9.140625" style="2"/>
    <col min="7682" max="7682" width="6.5703125" style="2" customWidth="1"/>
    <col min="7683" max="7926" width="9.140625" style="2"/>
    <col min="7927" max="7927" width="32" style="2" customWidth="1"/>
    <col min="7928" max="7937" width="9.140625" style="2"/>
    <col min="7938" max="7938" width="6.5703125" style="2" customWidth="1"/>
    <col min="7939" max="8182" width="9.140625" style="2"/>
    <col min="8183" max="8183" width="32" style="2" customWidth="1"/>
    <col min="8184" max="8193" width="9.140625" style="2"/>
    <col min="8194" max="8194" width="6.5703125" style="2" customWidth="1"/>
    <col min="8195" max="8438" width="9.140625" style="2"/>
    <col min="8439" max="8439" width="32" style="2" customWidth="1"/>
    <col min="8440" max="8449" width="9.140625" style="2"/>
    <col min="8450" max="8450" width="6.5703125" style="2" customWidth="1"/>
    <col min="8451" max="8694" width="9.140625" style="2"/>
    <col min="8695" max="8695" width="32" style="2" customWidth="1"/>
    <col min="8696" max="8705" width="9.140625" style="2"/>
    <col min="8706" max="8706" width="6.5703125" style="2" customWidth="1"/>
    <col min="8707" max="8950" width="9.140625" style="2"/>
    <col min="8951" max="8951" width="32" style="2" customWidth="1"/>
    <col min="8952" max="8961" width="9.140625" style="2"/>
    <col min="8962" max="8962" width="6.5703125" style="2" customWidth="1"/>
    <col min="8963" max="9206" width="9.140625" style="2"/>
    <col min="9207" max="9207" width="32" style="2" customWidth="1"/>
    <col min="9208" max="9217" width="9.140625" style="2"/>
    <col min="9218" max="9218" width="6.5703125" style="2" customWidth="1"/>
    <col min="9219" max="9462" width="9.140625" style="2"/>
    <col min="9463" max="9463" width="32" style="2" customWidth="1"/>
    <col min="9464" max="9473" width="9.140625" style="2"/>
    <col min="9474" max="9474" width="6.5703125" style="2" customWidth="1"/>
    <col min="9475" max="9718" width="9.140625" style="2"/>
    <col min="9719" max="9719" width="32" style="2" customWidth="1"/>
    <col min="9720" max="9729" width="9.140625" style="2"/>
    <col min="9730" max="9730" width="6.5703125" style="2" customWidth="1"/>
    <col min="9731" max="9974" width="9.140625" style="2"/>
    <col min="9975" max="9975" width="32" style="2" customWidth="1"/>
    <col min="9976" max="9985" width="9.140625" style="2"/>
    <col min="9986" max="9986" width="6.5703125" style="2" customWidth="1"/>
    <col min="9987" max="10230" width="9.140625" style="2"/>
    <col min="10231" max="10231" width="32" style="2" customWidth="1"/>
    <col min="10232" max="10241" width="9.140625" style="2"/>
    <col min="10242" max="10242" width="6.5703125" style="2" customWidth="1"/>
    <col min="10243" max="10486" width="9.140625" style="2"/>
    <col min="10487" max="10487" width="32" style="2" customWidth="1"/>
    <col min="10488" max="10497" width="9.140625" style="2"/>
    <col min="10498" max="10498" width="6.5703125" style="2" customWidth="1"/>
    <col min="10499" max="10742" width="9.140625" style="2"/>
    <col min="10743" max="10743" width="32" style="2" customWidth="1"/>
    <col min="10744" max="10753" width="9.140625" style="2"/>
    <col min="10754" max="10754" width="6.5703125" style="2" customWidth="1"/>
    <col min="10755" max="10998" width="9.140625" style="2"/>
    <col min="10999" max="10999" width="32" style="2" customWidth="1"/>
    <col min="11000" max="11009" width="9.140625" style="2"/>
    <col min="11010" max="11010" width="6.5703125" style="2" customWidth="1"/>
    <col min="11011" max="11254" width="9.140625" style="2"/>
    <col min="11255" max="11255" width="32" style="2" customWidth="1"/>
    <col min="11256" max="11265" width="9.140625" style="2"/>
    <col min="11266" max="11266" width="6.5703125" style="2" customWidth="1"/>
    <col min="11267" max="11510" width="9.140625" style="2"/>
    <col min="11511" max="11511" width="32" style="2" customWidth="1"/>
    <col min="11512" max="11521" width="9.140625" style="2"/>
    <col min="11522" max="11522" width="6.5703125" style="2" customWidth="1"/>
    <col min="11523" max="11766" width="9.140625" style="2"/>
    <col min="11767" max="11767" width="32" style="2" customWidth="1"/>
    <col min="11768" max="11777" width="9.140625" style="2"/>
    <col min="11778" max="11778" width="6.5703125" style="2" customWidth="1"/>
    <col min="11779" max="12022" width="9.140625" style="2"/>
    <col min="12023" max="12023" width="32" style="2" customWidth="1"/>
    <col min="12024" max="12033" width="9.140625" style="2"/>
    <col min="12034" max="12034" width="6.5703125" style="2" customWidth="1"/>
    <col min="12035" max="12278" width="9.140625" style="2"/>
    <col min="12279" max="12279" width="32" style="2" customWidth="1"/>
    <col min="12280" max="12289" width="9.140625" style="2"/>
    <col min="12290" max="12290" width="6.5703125" style="2" customWidth="1"/>
    <col min="12291" max="12534" width="9.140625" style="2"/>
    <col min="12535" max="12535" width="32" style="2" customWidth="1"/>
    <col min="12536" max="12545" width="9.140625" style="2"/>
    <col min="12546" max="12546" width="6.5703125" style="2" customWidth="1"/>
    <col min="12547" max="12790" width="9.140625" style="2"/>
    <col min="12791" max="12791" width="32" style="2" customWidth="1"/>
    <col min="12792" max="12801" width="9.140625" style="2"/>
    <col min="12802" max="12802" width="6.5703125" style="2" customWidth="1"/>
    <col min="12803" max="13046" width="9.140625" style="2"/>
    <col min="13047" max="13047" width="32" style="2" customWidth="1"/>
    <col min="13048" max="13057" width="9.140625" style="2"/>
    <col min="13058" max="13058" width="6.5703125" style="2" customWidth="1"/>
    <col min="13059" max="13302" width="9.140625" style="2"/>
    <col min="13303" max="13303" width="32" style="2" customWidth="1"/>
    <col min="13304" max="13313" width="9.140625" style="2"/>
    <col min="13314" max="13314" width="6.5703125" style="2" customWidth="1"/>
    <col min="13315" max="13558" width="9.140625" style="2"/>
    <col min="13559" max="13559" width="32" style="2" customWidth="1"/>
    <col min="13560" max="13569" width="9.140625" style="2"/>
    <col min="13570" max="13570" width="6.5703125" style="2" customWidth="1"/>
    <col min="13571" max="13814" width="9.140625" style="2"/>
    <col min="13815" max="13815" width="32" style="2" customWidth="1"/>
    <col min="13816" max="13825" width="9.140625" style="2"/>
    <col min="13826" max="13826" width="6.5703125" style="2" customWidth="1"/>
    <col min="13827" max="14070" width="9.140625" style="2"/>
    <col min="14071" max="14071" width="32" style="2" customWidth="1"/>
    <col min="14072" max="14081" width="9.140625" style="2"/>
    <col min="14082" max="14082" width="6.5703125" style="2" customWidth="1"/>
    <col min="14083" max="14326" width="9.140625" style="2"/>
    <col min="14327" max="14327" width="32" style="2" customWidth="1"/>
    <col min="14328" max="14337" width="9.140625" style="2"/>
    <col min="14338" max="14338" width="6.5703125" style="2" customWidth="1"/>
    <col min="14339" max="14582" width="9.140625" style="2"/>
    <col min="14583" max="14583" width="32" style="2" customWidth="1"/>
    <col min="14584" max="14593" width="9.140625" style="2"/>
    <col min="14594" max="14594" width="6.5703125" style="2" customWidth="1"/>
    <col min="14595" max="14838" width="9.140625" style="2"/>
    <col min="14839" max="14839" width="32" style="2" customWidth="1"/>
    <col min="14840" max="14849" width="9.140625" style="2"/>
    <col min="14850" max="14850" width="6.5703125" style="2" customWidth="1"/>
    <col min="14851" max="15094" width="9.140625" style="2"/>
    <col min="15095" max="15095" width="32" style="2" customWidth="1"/>
    <col min="15096" max="15105" width="9.140625" style="2"/>
    <col min="15106" max="15106" width="6.5703125" style="2" customWidth="1"/>
    <col min="15107" max="15350" width="9.140625" style="2"/>
    <col min="15351" max="15351" width="32" style="2" customWidth="1"/>
    <col min="15352" max="15361" width="9.140625" style="2"/>
    <col min="15362" max="15362" width="6.5703125" style="2" customWidth="1"/>
    <col min="15363" max="15606" width="9.140625" style="2"/>
    <col min="15607" max="15607" width="32" style="2" customWidth="1"/>
    <col min="15608" max="15617" width="9.140625" style="2"/>
    <col min="15618" max="15618" width="6.5703125" style="2" customWidth="1"/>
    <col min="15619" max="15862" width="9.140625" style="2"/>
    <col min="15863" max="15863" width="32" style="2" customWidth="1"/>
    <col min="15864" max="15873" width="9.140625" style="2"/>
    <col min="15874" max="15874" width="6.5703125" style="2" customWidth="1"/>
    <col min="15875" max="16118" width="9.140625" style="2"/>
    <col min="16119" max="16119" width="32" style="2" customWidth="1"/>
    <col min="16120" max="16129" width="9.140625" style="2"/>
    <col min="16130" max="16130" width="6.5703125" style="2" customWidth="1"/>
    <col min="16131" max="16384" width="9.140625" style="2"/>
  </cols>
  <sheetData>
    <row r="1" spans="1:19" x14ac:dyDescent="0.2">
      <c r="B1" s="78" t="s">
        <v>60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x14ac:dyDescent="0.2">
      <c r="B2" s="78" t="s">
        <v>53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x14ac:dyDescent="0.2">
      <c r="B3" s="79" t="s">
        <v>61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5" spans="1:19" ht="12.75" customHeight="1" x14ac:dyDescent="0.2">
      <c r="A5" s="15"/>
      <c r="B5" s="16" t="s">
        <v>4</v>
      </c>
      <c r="C5" s="82" t="s">
        <v>21</v>
      </c>
      <c r="D5" s="82" t="s">
        <v>22</v>
      </c>
      <c r="E5" s="82" t="s">
        <v>23</v>
      </c>
      <c r="F5" s="82" t="s">
        <v>24</v>
      </c>
      <c r="G5" s="82" t="s">
        <v>38</v>
      </c>
      <c r="H5" s="82" t="s">
        <v>39</v>
      </c>
      <c r="I5" s="82" t="s">
        <v>25</v>
      </c>
      <c r="J5" s="82" t="s">
        <v>24</v>
      </c>
      <c r="K5" s="82" t="s">
        <v>40</v>
      </c>
      <c r="L5" s="82" t="s">
        <v>41</v>
      </c>
      <c r="M5" s="82" t="s">
        <v>42</v>
      </c>
      <c r="N5" s="82" t="s">
        <v>24</v>
      </c>
      <c r="O5" s="82" t="s">
        <v>43</v>
      </c>
      <c r="P5" s="82" t="s">
        <v>26</v>
      </c>
      <c r="Q5" s="82" t="s">
        <v>44</v>
      </c>
      <c r="R5" s="82" t="s">
        <v>24</v>
      </c>
      <c r="S5" s="82" t="s">
        <v>24</v>
      </c>
    </row>
    <row r="6" spans="1:19" ht="13.5" customHeight="1" thickBot="1" x14ac:dyDescent="0.25">
      <c r="A6" s="17"/>
      <c r="B6" s="18" t="s">
        <v>45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19" ht="22.5" x14ac:dyDescent="0.2">
      <c r="A7" s="7" t="s">
        <v>2</v>
      </c>
      <c r="B7" s="19"/>
      <c r="C7" s="20"/>
      <c r="D7" s="12"/>
      <c r="E7" s="12"/>
      <c r="F7" s="21"/>
      <c r="G7" s="12"/>
      <c r="H7" s="12"/>
      <c r="I7" s="12"/>
      <c r="J7" s="21"/>
      <c r="K7" s="12"/>
      <c r="L7" s="12"/>
      <c r="M7" s="12"/>
      <c r="N7" s="21"/>
      <c r="O7" s="12"/>
      <c r="P7" s="12"/>
      <c r="Q7" s="12"/>
      <c r="R7" s="21"/>
      <c r="S7" s="21"/>
    </row>
    <row r="8" spans="1:19" x14ac:dyDescent="0.2">
      <c r="A8" s="19"/>
      <c r="B8" s="8" t="s">
        <v>3</v>
      </c>
      <c r="C8" s="22">
        <v>47</v>
      </c>
      <c r="D8" s="22">
        <v>6</v>
      </c>
      <c r="E8" s="22">
        <v>13</v>
      </c>
      <c r="F8" s="21">
        <f>SUM(C8:E8)</f>
        <v>66</v>
      </c>
      <c r="G8" s="12">
        <v>20</v>
      </c>
      <c r="H8" s="12">
        <v>53</v>
      </c>
      <c r="I8" s="12">
        <v>110</v>
      </c>
      <c r="J8" s="23">
        <f>SUM(G8:I8)</f>
        <v>183</v>
      </c>
      <c r="K8" s="12">
        <v>58</v>
      </c>
      <c r="L8" s="12">
        <v>21</v>
      </c>
      <c r="M8" s="12">
        <v>11</v>
      </c>
      <c r="N8" s="24">
        <f>SUM(K8:M8)</f>
        <v>90</v>
      </c>
      <c r="O8" s="12">
        <v>4</v>
      </c>
      <c r="P8" s="12"/>
      <c r="Q8" s="12">
        <v>23</v>
      </c>
      <c r="R8" s="23">
        <f>SUM(O8:Q8)</f>
        <v>27</v>
      </c>
      <c r="S8" s="21">
        <f>SUM(F8,J8,N8,R8)</f>
        <v>366</v>
      </c>
    </row>
    <row r="9" spans="1:19" x14ac:dyDescent="0.2">
      <c r="A9" s="19"/>
      <c r="B9" s="8" t="s">
        <v>5</v>
      </c>
      <c r="C9" s="22">
        <v>21</v>
      </c>
      <c r="D9" s="22">
        <v>4</v>
      </c>
      <c r="E9" s="22">
        <v>6</v>
      </c>
      <c r="F9" s="21">
        <f>SUM(C9:E9)</f>
        <v>31</v>
      </c>
      <c r="G9" s="9">
        <v>4</v>
      </c>
      <c r="H9" s="9">
        <v>1</v>
      </c>
      <c r="I9" s="9">
        <v>10</v>
      </c>
      <c r="J9" s="23">
        <f t="shared" ref="J9:J27" si="0">SUM(G9:I9)</f>
        <v>15</v>
      </c>
      <c r="K9" s="9">
        <v>4</v>
      </c>
      <c r="L9" s="9">
        <v>4</v>
      </c>
      <c r="M9" s="9">
        <v>3</v>
      </c>
      <c r="N9" s="24">
        <f t="shared" ref="N9:N16" si="1">SUM(K9:M9)</f>
        <v>11</v>
      </c>
      <c r="O9" s="9">
        <v>4</v>
      </c>
      <c r="P9" s="9">
        <v>8</v>
      </c>
      <c r="Q9" s="9">
        <v>4</v>
      </c>
      <c r="R9" s="23">
        <f>SUM(O9:Q9)</f>
        <v>16</v>
      </c>
      <c r="S9" s="21">
        <f t="shared" ref="S9:S15" si="2">SUM(F9,J9,N9,R9)</f>
        <v>73</v>
      </c>
    </row>
    <row r="10" spans="1:19" x14ac:dyDescent="0.2">
      <c r="A10" s="19"/>
      <c r="B10" s="10" t="s">
        <v>7</v>
      </c>
      <c r="C10" s="22">
        <v>0</v>
      </c>
      <c r="D10" s="22">
        <v>0</v>
      </c>
      <c r="E10" s="22">
        <v>0</v>
      </c>
      <c r="F10" s="24">
        <v>0</v>
      </c>
      <c r="G10" s="9">
        <v>0</v>
      </c>
      <c r="H10" s="9">
        <v>0</v>
      </c>
      <c r="I10" s="25">
        <v>0</v>
      </c>
      <c r="J10" s="23">
        <f t="shared" si="0"/>
        <v>0</v>
      </c>
      <c r="K10" s="9"/>
      <c r="L10" s="25"/>
      <c r="M10" s="9"/>
      <c r="N10" s="24">
        <f t="shared" si="1"/>
        <v>0</v>
      </c>
      <c r="O10" s="25"/>
      <c r="P10" s="9"/>
      <c r="Q10" s="9"/>
      <c r="R10" s="23"/>
      <c r="S10" s="21">
        <f t="shared" si="2"/>
        <v>0</v>
      </c>
    </row>
    <row r="11" spans="1:19" x14ac:dyDescent="0.2">
      <c r="A11" s="19"/>
      <c r="B11" s="8" t="s">
        <v>6</v>
      </c>
      <c r="C11" s="22">
        <v>46</v>
      </c>
      <c r="D11" s="22">
        <v>40</v>
      </c>
      <c r="E11" s="22">
        <v>51</v>
      </c>
      <c r="F11" s="24">
        <f>SUM(C11:E11)</f>
        <v>137</v>
      </c>
      <c r="G11" s="9">
        <v>38</v>
      </c>
      <c r="H11" s="9">
        <v>45</v>
      </c>
      <c r="I11" s="9">
        <v>39</v>
      </c>
      <c r="J11" s="23">
        <f t="shared" si="0"/>
        <v>122</v>
      </c>
      <c r="K11" s="9">
        <v>42</v>
      </c>
      <c r="L11" s="9">
        <v>48</v>
      </c>
      <c r="M11" s="9">
        <v>49</v>
      </c>
      <c r="N11" s="24">
        <f t="shared" si="1"/>
        <v>139</v>
      </c>
      <c r="O11" s="9">
        <v>92</v>
      </c>
      <c r="P11" s="9">
        <v>78</v>
      </c>
      <c r="Q11" s="9">
        <v>53</v>
      </c>
      <c r="R11" s="23">
        <f>SUM(O11:Q11)</f>
        <v>223</v>
      </c>
      <c r="S11" s="21">
        <f t="shared" si="2"/>
        <v>621</v>
      </c>
    </row>
    <row r="12" spans="1:19" x14ac:dyDescent="0.2">
      <c r="A12" s="19"/>
      <c r="B12" s="10" t="s">
        <v>8</v>
      </c>
      <c r="C12" s="22">
        <v>0</v>
      </c>
      <c r="D12" s="22">
        <v>0</v>
      </c>
      <c r="E12" s="22">
        <v>0</v>
      </c>
      <c r="F12" s="24">
        <v>0</v>
      </c>
      <c r="G12" s="9">
        <v>0</v>
      </c>
      <c r="H12" s="9">
        <v>0</v>
      </c>
      <c r="I12" s="9">
        <v>0</v>
      </c>
      <c r="J12" s="23">
        <f t="shared" si="0"/>
        <v>0</v>
      </c>
      <c r="K12" s="9">
        <v>2</v>
      </c>
      <c r="L12" s="9" t="s">
        <v>58</v>
      </c>
      <c r="M12" s="9">
        <v>2</v>
      </c>
      <c r="N12" s="24">
        <f t="shared" si="1"/>
        <v>4</v>
      </c>
      <c r="O12" s="9">
        <v>2</v>
      </c>
      <c r="P12" s="9">
        <v>1</v>
      </c>
      <c r="Q12" s="9">
        <v>4</v>
      </c>
      <c r="R12" s="23">
        <f>SUM(O12:Q12)</f>
        <v>7</v>
      </c>
      <c r="S12" s="21">
        <f t="shared" si="2"/>
        <v>11</v>
      </c>
    </row>
    <row r="13" spans="1:19" x14ac:dyDescent="0.2">
      <c r="A13" s="19"/>
      <c r="B13" s="10" t="s">
        <v>9</v>
      </c>
      <c r="C13" s="22">
        <v>0</v>
      </c>
      <c r="D13" s="22">
        <v>0</v>
      </c>
      <c r="E13" s="26">
        <v>0</v>
      </c>
      <c r="F13" s="24">
        <v>0</v>
      </c>
      <c r="G13" s="25">
        <v>0</v>
      </c>
      <c r="H13" s="9">
        <v>0</v>
      </c>
      <c r="I13" s="9">
        <v>0</v>
      </c>
      <c r="J13" s="23">
        <f t="shared" si="0"/>
        <v>0</v>
      </c>
      <c r="K13" s="9"/>
      <c r="L13" s="9"/>
      <c r="M13" s="25"/>
      <c r="N13" s="24">
        <f t="shared" si="1"/>
        <v>0</v>
      </c>
      <c r="O13" s="9"/>
      <c r="P13" s="25"/>
      <c r="Q13" s="9"/>
      <c r="R13" s="23"/>
      <c r="S13" s="21">
        <f t="shared" si="2"/>
        <v>0</v>
      </c>
    </row>
    <row r="14" spans="1:19" x14ac:dyDescent="0.2">
      <c r="A14" s="19"/>
      <c r="B14" s="8" t="s">
        <v>10</v>
      </c>
      <c r="C14" s="9">
        <v>74</v>
      </c>
      <c r="D14" s="9">
        <v>61</v>
      </c>
      <c r="E14" s="26">
        <v>72</v>
      </c>
      <c r="F14" s="24">
        <f>SUM(C14:E14)</f>
        <v>207</v>
      </c>
      <c r="G14" s="9">
        <v>48</v>
      </c>
      <c r="H14" s="9">
        <v>48</v>
      </c>
      <c r="I14" s="9">
        <v>58</v>
      </c>
      <c r="J14" s="23">
        <f t="shared" si="0"/>
        <v>154</v>
      </c>
      <c r="K14" s="9">
        <v>51</v>
      </c>
      <c r="L14" s="9">
        <v>65</v>
      </c>
      <c r="M14" s="9">
        <v>60</v>
      </c>
      <c r="N14" s="24">
        <f t="shared" si="1"/>
        <v>176</v>
      </c>
      <c r="O14" s="9">
        <v>73</v>
      </c>
      <c r="P14" s="9">
        <v>70</v>
      </c>
      <c r="Q14" s="9">
        <v>101</v>
      </c>
      <c r="R14" s="23">
        <f>SUM(O14:Q14)</f>
        <v>244</v>
      </c>
      <c r="S14" s="21">
        <f t="shared" si="2"/>
        <v>781</v>
      </c>
    </row>
    <row r="15" spans="1:19" x14ac:dyDescent="0.2">
      <c r="A15" s="19"/>
      <c r="B15" s="10" t="s">
        <v>37</v>
      </c>
      <c r="C15" s="9">
        <v>50</v>
      </c>
      <c r="D15" s="9">
        <v>19</v>
      </c>
      <c r="E15" s="26">
        <v>25</v>
      </c>
      <c r="F15" s="24">
        <f>SUM(C15:E15)</f>
        <v>94</v>
      </c>
      <c r="G15" s="9">
        <v>28</v>
      </c>
      <c r="H15" s="9">
        <v>37</v>
      </c>
      <c r="I15" s="9">
        <v>35</v>
      </c>
      <c r="J15" s="23">
        <f t="shared" si="0"/>
        <v>100</v>
      </c>
      <c r="K15" s="9">
        <v>29</v>
      </c>
      <c r="L15" s="9">
        <v>39</v>
      </c>
      <c r="M15" s="9">
        <v>33</v>
      </c>
      <c r="N15" s="24">
        <f t="shared" si="1"/>
        <v>101</v>
      </c>
      <c r="O15" s="9">
        <v>54</v>
      </c>
      <c r="P15" s="9">
        <v>34</v>
      </c>
      <c r="Q15" s="9">
        <v>26</v>
      </c>
      <c r="R15" s="23">
        <f t="shared" ref="R15:R16" si="3">SUM(O15:Q15)</f>
        <v>114</v>
      </c>
      <c r="S15" s="21">
        <f t="shared" si="2"/>
        <v>409</v>
      </c>
    </row>
    <row r="16" spans="1:19" x14ac:dyDescent="0.2">
      <c r="A16" s="27"/>
      <c r="B16" s="28" t="s">
        <v>18</v>
      </c>
      <c r="C16" s="29">
        <f>SUM(C8:C15)</f>
        <v>238</v>
      </c>
      <c r="D16" s="38">
        <f>SUM(D8:D15)</f>
        <v>130</v>
      </c>
      <c r="E16" s="30">
        <f>SUM(E8:E15)</f>
        <v>167</v>
      </c>
      <c r="F16" s="14">
        <f>SUM(F8:F15)</f>
        <v>535</v>
      </c>
      <c r="G16" s="29">
        <f>SUM(G8:G15)</f>
        <v>138</v>
      </c>
      <c r="H16" s="37">
        <f t="shared" ref="H16:I16" si="4">SUM(H8:H15)</f>
        <v>184</v>
      </c>
      <c r="I16" s="37">
        <f t="shared" si="4"/>
        <v>252</v>
      </c>
      <c r="J16" s="35">
        <f>J8+J9+J10+J11+J12+J13+J14+J15</f>
        <v>574</v>
      </c>
      <c r="K16" s="29">
        <f>SUM(K8:K15)</f>
        <v>186</v>
      </c>
      <c r="L16" s="37">
        <f t="shared" ref="L16:M16" si="5">SUM(L8:L15)</f>
        <v>177</v>
      </c>
      <c r="M16" s="37">
        <f t="shared" si="5"/>
        <v>158</v>
      </c>
      <c r="N16" s="36">
        <f t="shared" si="1"/>
        <v>521</v>
      </c>
      <c r="O16" s="29">
        <f>SUM(O8:O15)</f>
        <v>229</v>
      </c>
      <c r="P16" s="38">
        <f t="shared" ref="P16:Q16" si="6">SUM(P8:P15)</f>
        <v>191</v>
      </c>
      <c r="Q16" s="38">
        <f t="shared" si="6"/>
        <v>211</v>
      </c>
      <c r="R16" s="35">
        <f t="shared" si="3"/>
        <v>631</v>
      </c>
      <c r="S16" s="14">
        <f>SUM(S8:S15)</f>
        <v>2261</v>
      </c>
    </row>
    <row r="17" spans="1:19" ht="22.5" x14ac:dyDescent="0.2">
      <c r="A17" s="7" t="s">
        <v>11</v>
      </c>
      <c r="B17" s="19"/>
      <c r="C17" s="13"/>
      <c r="D17" s="13"/>
      <c r="E17" s="13"/>
      <c r="F17" s="23"/>
      <c r="G17" s="13"/>
      <c r="H17" s="13"/>
      <c r="I17" s="13"/>
      <c r="J17" s="23">
        <f t="shared" si="0"/>
        <v>0</v>
      </c>
      <c r="K17" s="13"/>
      <c r="L17" s="13"/>
      <c r="M17" s="13"/>
      <c r="N17" s="23"/>
      <c r="O17" s="13"/>
      <c r="P17" s="13"/>
      <c r="Q17" s="13"/>
      <c r="R17" s="23"/>
      <c r="S17" s="23"/>
    </row>
    <row r="18" spans="1:19" x14ac:dyDescent="0.2">
      <c r="A18" s="19"/>
      <c r="B18" s="8" t="s">
        <v>0</v>
      </c>
      <c r="C18" s="13">
        <v>765</v>
      </c>
      <c r="D18" s="13">
        <v>700</v>
      </c>
      <c r="E18" s="13">
        <v>834</v>
      </c>
      <c r="F18" s="23">
        <f>SUM(C18:E18)</f>
        <v>2299</v>
      </c>
      <c r="G18" s="13">
        <v>640</v>
      </c>
      <c r="H18" s="13">
        <v>860</v>
      </c>
      <c r="I18" s="13">
        <v>850</v>
      </c>
      <c r="J18" s="23">
        <f t="shared" si="0"/>
        <v>2350</v>
      </c>
      <c r="K18" s="13">
        <v>819</v>
      </c>
      <c r="L18" s="13">
        <v>1051</v>
      </c>
      <c r="M18" s="13">
        <v>878</v>
      </c>
      <c r="N18" s="23">
        <f>SUM(K18:M18)</f>
        <v>2748</v>
      </c>
      <c r="O18" s="13">
        <v>1209</v>
      </c>
      <c r="P18" s="13">
        <v>1118</v>
      </c>
      <c r="Q18" s="13">
        <v>1097</v>
      </c>
      <c r="R18" s="23">
        <f>SUM(O18:Q18)</f>
        <v>3424</v>
      </c>
      <c r="S18" s="21">
        <f>SUM(F18,J18,N18,R18)</f>
        <v>10821</v>
      </c>
    </row>
    <row r="19" spans="1:19" x14ac:dyDescent="0.2">
      <c r="A19" s="19"/>
      <c r="B19" s="8" t="s">
        <v>1</v>
      </c>
      <c r="C19" s="9">
        <v>157</v>
      </c>
      <c r="D19" s="9">
        <v>123</v>
      </c>
      <c r="E19" s="9">
        <v>183</v>
      </c>
      <c r="F19" s="24">
        <f>SUM(C19:E19)</f>
        <v>463</v>
      </c>
      <c r="G19" s="9">
        <v>174</v>
      </c>
      <c r="H19" s="9">
        <v>234</v>
      </c>
      <c r="I19" s="13">
        <v>233</v>
      </c>
      <c r="J19" s="23">
        <f t="shared" si="0"/>
        <v>641</v>
      </c>
      <c r="K19" s="9">
        <v>228</v>
      </c>
      <c r="L19" s="9">
        <v>292</v>
      </c>
      <c r="M19" s="9">
        <v>256</v>
      </c>
      <c r="N19" s="23">
        <f>SUM(K19:M19)</f>
        <v>776</v>
      </c>
      <c r="O19" s="9">
        <v>282</v>
      </c>
      <c r="P19" s="9">
        <v>314</v>
      </c>
      <c r="Q19" s="9">
        <v>197</v>
      </c>
      <c r="R19" s="23">
        <f>SUM(O19:Q19)</f>
        <v>793</v>
      </c>
      <c r="S19" s="21">
        <f>SUM(F19,J19,N19,R19)</f>
        <v>2673</v>
      </c>
    </row>
    <row r="20" spans="1:19" x14ac:dyDescent="0.2">
      <c r="A20" s="27"/>
      <c r="B20" s="28" t="s">
        <v>18</v>
      </c>
      <c r="C20" s="29">
        <f>SUM(C18:C19)</f>
        <v>922</v>
      </c>
      <c r="D20" s="29">
        <f>SUM(D18:D19)</f>
        <v>823</v>
      </c>
      <c r="E20" s="29">
        <f>SUM(E18:E19)</f>
        <v>1017</v>
      </c>
      <c r="F20" s="14">
        <f>SUM(F18:F19)</f>
        <v>2762</v>
      </c>
      <c r="G20" s="29">
        <f>SUM(G18:G19)</f>
        <v>814</v>
      </c>
      <c r="H20" s="37">
        <f t="shared" ref="H20:I20" si="7">SUM(H18:H19)</f>
        <v>1094</v>
      </c>
      <c r="I20" s="37">
        <f t="shared" si="7"/>
        <v>1083</v>
      </c>
      <c r="J20" s="35">
        <f>J18+J19</f>
        <v>2991</v>
      </c>
      <c r="K20" s="29">
        <f>SUM(K18:K19)</f>
        <v>1047</v>
      </c>
      <c r="L20" s="37">
        <f t="shared" ref="L20:M20" si="8">SUM(L18:L19)</f>
        <v>1343</v>
      </c>
      <c r="M20" s="37">
        <f t="shared" si="8"/>
        <v>1134</v>
      </c>
      <c r="N20" s="36">
        <f>SUM(N18:N19)</f>
        <v>3524</v>
      </c>
      <c r="O20" s="29">
        <f>SUM(O17:O19)</f>
        <v>1491</v>
      </c>
      <c r="P20" s="38">
        <f t="shared" ref="P20:Q20" si="9">SUM(P17:P19)</f>
        <v>1432</v>
      </c>
      <c r="Q20" s="38">
        <f t="shared" si="9"/>
        <v>1294</v>
      </c>
      <c r="R20" s="35">
        <f>SUM(O20:Q20)</f>
        <v>4217</v>
      </c>
      <c r="S20" s="14">
        <f>SUM(S18:S19)</f>
        <v>13494</v>
      </c>
    </row>
    <row r="21" spans="1:19" ht="22.5" x14ac:dyDescent="0.2">
      <c r="A21" s="7" t="s">
        <v>12</v>
      </c>
      <c r="B21" s="19"/>
      <c r="C21" s="13"/>
      <c r="D21" s="13"/>
      <c r="E21" s="13"/>
      <c r="F21" s="23"/>
      <c r="G21" s="13"/>
      <c r="H21" s="13"/>
      <c r="I21" s="13"/>
      <c r="J21" s="23">
        <f t="shared" si="0"/>
        <v>0</v>
      </c>
      <c r="K21" s="13"/>
      <c r="L21" s="13"/>
      <c r="M21" s="13"/>
      <c r="N21" s="23"/>
      <c r="O21" s="13"/>
      <c r="P21" s="13"/>
      <c r="Q21" s="13"/>
      <c r="R21" s="23"/>
      <c r="S21" s="23"/>
    </row>
    <row r="22" spans="1:19" x14ac:dyDescent="0.2">
      <c r="A22" s="19"/>
      <c r="B22" s="11" t="s">
        <v>13</v>
      </c>
      <c r="C22" s="22">
        <v>0</v>
      </c>
      <c r="D22" s="22">
        <v>0</v>
      </c>
      <c r="E22" s="22">
        <v>0</v>
      </c>
      <c r="F22" s="23">
        <v>0</v>
      </c>
      <c r="G22" s="13">
        <v>1</v>
      </c>
      <c r="H22" s="13">
        <v>2</v>
      </c>
      <c r="I22" s="13">
        <v>3</v>
      </c>
      <c r="J22" s="23">
        <f>SUM(C22:I22)</f>
        <v>6</v>
      </c>
      <c r="K22" s="13">
        <v>5</v>
      </c>
      <c r="L22" s="13">
        <v>20</v>
      </c>
      <c r="M22" s="13">
        <v>8</v>
      </c>
      <c r="N22" s="23">
        <f>SUM(K22:M22)</f>
        <v>33</v>
      </c>
      <c r="O22" s="13">
        <v>12</v>
      </c>
      <c r="P22" s="13">
        <v>15</v>
      </c>
      <c r="Q22" s="13">
        <v>38</v>
      </c>
      <c r="R22" s="23">
        <f>SUM(O22:Q22)</f>
        <v>65</v>
      </c>
      <c r="S22" s="21">
        <f>SUM(F22,J22,N22,R22)</f>
        <v>104</v>
      </c>
    </row>
    <row r="23" spans="1:19" x14ac:dyDescent="0.2">
      <c r="A23" s="19"/>
      <c r="B23" s="11" t="s">
        <v>14</v>
      </c>
      <c r="C23" s="9">
        <v>2</v>
      </c>
      <c r="D23" s="9">
        <v>7</v>
      </c>
      <c r="E23" s="31">
        <v>12</v>
      </c>
      <c r="F23" s="24">
        <f>SUM(C23:E23)</f>
        <v>21</v>
      </c>
      <c r="G23" s="9">
        <v>4</v>
      </c>
      <c r="H23" s="9">
        <v>7</v>
      </c>
      <c r="I23" s="9">
        <v>24</v>
      </c>
      <c r="J23" s="23">
        <f t="shared" si="0"/>
        <v>35</v>
      </c>
      <c r="K23" s="9">
        <v>19</v>
      </c>
      <c r="L23" s="9">
        <v>22</v>
      </c>
      <c r="M23" s="9">
        <v>20</v>
      </c>
      <c r="N23" s="23">
        <f t="shared" ref="N23:N27" si="10">SUM(K23:M23)</f>
        <v>61</v>
      </c>
      <c r="O23" s="9">
        <v>22</v>
      </c>
      <c r="P23" s="9">
        <v>19</v>
      </c>
      <c r="Q23" s="9">
        <v>17</v>
      </c>
      <c r="R23" s="23">
        <f>SUM(O23:Q23)</f>
        <v>58</v>
      </c>
      <c r="S23" s="21">
        <f t="shared" ref="S23:S27" si="11">SUM(F23,J23,N23,R23)</f>
        <v>175</v>
      </c>
    </row>
    <row r="24" spans="1:19" x14ac:dyDescent="0.2">
      <c r="A24" s="19"/>
      <c r="B24" s="11" t="s">
        <v>15</v>
      </c>
      <c r="C24" s="9">
        <v>3</v>
      </c>
      <c r="D24" s="9">
        <v>7</v>
      </c>
      <c r="E24" s="22">
        <v>7</v>
      </c>
      <c r="F24" s="23">
        <f>SUM(C24:E24)</f>
        <v>17</v>
      </c>
      <c r="G24" s="9">
        <v>6</v>
      </c>
      <c r="H24" s="9">
        <v>20</v>
      </c>
      <c r="I24" s="9">
        <v>13</v>
      </c>
      <c r="J24" s="23">
        <f t="shared" si="0"/>
        <v>39</v>
      </c>
      <c r="K24" s="9">
        <v>20</v>
      </c>
      <c r="L24" s="9">
        <v>32</v>
      </c>
      <c r="M24" s="9">
        <v>14</v>
      </c>
      <c r="N24" s="23">
        <f t="shared" si="10"/>
        <v>66</v>
      </c>
      <c r="O24" s="9">
        <v>37</v>
      </c>
      <c r="P24" s="9">
        <v>23</v>
      </c>
      <c r="Q24" s="9">
        <v>25</v>
      </c>
      <c r="R24" s="23">
        <f>SUM(O24:Q24)</f>
        <v>85</v>
      </c>
      <c r="S24" s="21">
        <f t="shared" si="11"/>
        <v>207</v>
      </c>
    </row>
    <row r="25" spans="1:19" x14ac:dyDescent="0.2">
      <c r="A25" s="19"/>
      <c r="B25" s="11" t="s">
        <v>16</v>
      </c>
      <c r="C25" s="25">
        <v>2</v>
      </c>
      <c r="D25" s="25">
        <v>3</v>
      </c>
      <c r="E25" s="22">
        <v>3</v>
      </c>
      <c r="F25" s="23">
        <f>SUM(C25:E25)</f>
        <v>8</v>
      </c>
      <c r="G25" s="9">
        <v>1</v>
      </c>
      <c r="H25" s="9">
        <v>1</v>
      </c>
      <c r="I25" s="9">
        <v>1</v>
      </c>
      <c r="J25" s="23">
        <f t="shared" si="0"/>
        <v>3</v>
      </c>
      <c r="K25" s="9" t="s">
        <v>58</v>
      </c>
      <c r="L25" s="9" t="s">
        <v>58</v>
      </c>
      <c r="M25" s="9">
        <v>1</v>
      </c>
      <c r="N25" s="23">
        <f t="shared" si="10"/>
        <v>1</v>
      </c>
      <c r="O25" s="9"/>
      <c r="P25" s="25"/>
      <c r="Q25" s="25"/>
      <c r="R25" s="23"/>
      <c r="S25" s="21">
        <f t="shared" si="11"/>
        <v>12</v>
      </c>
    </row>
    <row r="26" spans="1:19" x14ac:dyDescent="0.2">
      <c r="A26" s="19"/>
      <c r="B26" s="11" t="s">
        <v>17</v>
      </c>
      <c r="C26" s="9">
        <v>6</v>
      </c>
      <c r="D26" s="9">
        <v>6</v>
      </c>
      <c r="E26" s="22">
        <v>6</v>
      </c>
      <c r="F26" s="23">
        <f>SUM(C26:E26)</f>
        <v>18</v>
      </c>
      <c r="G26" s="9" t="s">
        <v>58</v>
      </c>
      <c r="H26" s="9" t="s">
        <v>58</v>
      </c>
      <c r="I26" s="9">
        <v>4</v>
      </c>
      <c r="J26" s="23">
        <f t="shared" si="0"/>
        <v>4</v>
      </c>
      <c r="K26" s="9">
        <v>4</v>
      </c>
      <c r="L26" s="9">
        <v>2</v>
      </c>
      <c r="M26" s="9">
        <v>1</v>
      </c>
      <c r="N26" s="23">
        <f t="shared" si="10"/>
        <v>7</v>
      </c>
      <c r="O26" s="9">
        <v>6</v>
      </c>
      <c r="P26" s="9">
        <v>3</v>
      </c>
      <c r="Q26" s="9">
        <v>3</v>
      </c>
      <c r="R26" s="23">
        <f>SUM(O26:Q26)</f>
        <v>12</v>
      </c>
      <c r="S26" s="21">
        <f t="shared" si="11"/>
        <v>41</v>
      </c>
    </row>
    <row r="27" spans="1:19" x14ac:dyDescent="0.2">
      <c r="A27" s="19"/>
      <c r="B27" s="11" t="s">
        <v>33</v>
      </c>
      <c r="C27" s="9">
        <v>60</v>
      </c>
      <c r="D27" s="9">
        <v>48</v>
      </c>
      <c r="E27" s="9">
        <v>109</v>
      </c>
      <c r="F27" s="24">
        <f>SUM(C27:E27)</f>
        <v>217</v>
      </c>
      <c r="G27" s="9">
        <v>34</v>
      </c>
      <c r="H27" s="9">
        <v>37</v>
      </c>
      <c r="I27" s="9">
        <v>82</v>
      </c>
      <c r="J27" s="23">
        <f t="shared" si="0"/>
        <v>153</v>
      </c>
      <c r="K27" s="9">
        <v>38</v>
      </c>
      <c r="L27" s="9">
        <v>143</v>
      </c>
      <c r="M27" s="9">
        <v>69</v>
      </c>
      <c r="N27" s="23">
        <f t="shared" si="10"/>
        <v>250</v>
      </c>
      <c r="O27" s="9">
        <v>66</v>
      </c>
      <c r="P27" s="9">
        <v>55</v>
      </c>
      <c r="Q27" s="9">
        <v>132</v>
      </c>
      <c r="R27" s="23">
        <f>SUM(O27:Q27)</f>
        <v>253</v>
      </c>
      <c r="S27" s="21">
        <f t="shared" si="11"/>
        <v>873</v>
      </c>
    </row>
    <row r="28" spans="1:19" x14ac:dyDescent="0.2">
      <c r="A28" s="27"/>
      <c r="B28" s="28" t="s">
        <v>18</v>
      </c>
      <c r="C28" s="29">
        <f>SUM(C22:C27)</f>
        <v>73</v>
      </c>
      <c r="D28" s="29">
        <f t="shared" ref="D28:E28" si="12">SUM(D22:D27)</f>
        <v>71</v>
      </c>
      <c r="E28" s="29">
        <f t="shared" si="12"/>
        <v>137</v>
      </c>
      <c r="F28" s="29">
        <f>SUM(F22:F27)</f>
        <v>281</v>
      </c>
      <c r="G28" s="29">
        <f t="shared" ref="G28:R28" si="13">SUM(G21:G27)</f>
        <v>46</v>
      </c>
      <c r="H28" s="29">
        <f t="shared" si="13"/>
        <v>67</v>
      </c>
      <c r="I28" s="29">
        <f t="shared" si="13"/>
        <v>127</v>
      </c>
      <c r="J28" s="34">
        <f t="shared" si="13"/>
        <v>240</v>
      </c>
      <c r="K28" s="29">
        <f t="shared" si="13"/>
        <v>86</v>
      </c>
      <c r="L28" s="29">
        <f t="shared" si="13"/>
        <v>219</v>
      </c>
      <c r="M28" s="29">
        <f t="shared" si="13"/>
        <v>113</v>
      </c>
      <c r="N28" s="29">
        <f t="shared" si="13"/>
        <v>418</v>
      </c>
      <c r="O28" s="29">
        <f t="shared" si="13"/>
        <v>143</v>
      </c>
      <c r="P28" s="29">
        <f t="shared" si="13"/>
        <v>115</v>
      </c>
      <c r="Q28" s="29">
        <f t="shared" si="13"/>
        <v>215</v>
      </c>
      <c r="R28" s="29">
        <f t="shared" si="13"/>
        <v>473</v>
      </c>
      <c r="S28" s="29">
        <f>SUM(S21:S27)</f>
        <v>1412</v>
      </c>
    </row>
    <row r="29" spans="1:19" x14ac:dyDescent="0.2">
      <c r="A29" s="32"/>
      <c r="B29" s="84" t="s">
        <v>46</v>
      </c>
      <c r="C29" s="80">
        <f>SUM(C16)+SUM(C20)+SUM(C28)</f>
        <v>1233</v>
      </c>
      <c r="D29" s="80">
        <f t="shared" ref="D29:S29" si="14">SUM(D16)+SUM(D20)+SUM(D28)</f>
        <v>1024</v>
      </c>
      <c r="E29" s="80">
        <f>SUM(E16)+SUM(E20)+SUM(E28)</f>
        <v>1321</v>
      </c>
      <c r="F29" s="80">
        <f>SUM(F16)+SUM(F20)+SUM(F28)</f>
        <v>3578</v>
      </c>
      <c r="G29" s="80">
        <f t="shared" si="14"/>
        <v>998</v>
      </c>
      <c r="H29" s="80">
        <f t="shared" si="14"/>
        <v>1345</v>
      </c>
      <c r="I29" s="80">
        <f t="shared" si="14"/>
        <v>1462</v>
      </c>
      <c r="J29" s="80">
        <f t="shared" si="14"/>
        <v>3805</v>
      </c>
      <c r="K29" s="80">
        <f t="shared" si="14"/>
        <v>1319</v>
      </c>
      <c r="L29" s="80">
        <f t="shared" si="14"/>
        <v>1739</v>
      </c>
      <c r="M29" s="80">
        <f t="shared" si="14"/>
        <v>1405</v>
      </c>
      <c r="N29" s="80">
        <f t="shared" si="14"/>
        <v>4463</v>
      </c>
      <c r="O29" s="80">
        <f t="shared" si="14"/>
        <v>1863</v>
      </c>
      <c r="P29" s="80">
        <f t="shared" si="14"/>
        <v>1738</v>
      </c>
      <c r="Q29" s="80">
        <f t="shared" si="14"/>
        <v>1720</v>
      </c>
      <c r="R29" s="80">
        <f t="shared" si="14"/>
        <v>5321</v>
      </c>
      <c r="S29" s="80">
        <f t="shared" si="14"/>
        <v>17167</v>
      </c>
    </row>
    <row r="30" spans="1:19" ht="13.5" thickBot="1" x14ac:dyDescent="0.25">
      <c r="A30" s="17"/>
      <c r="B30" s="85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1:19" x14ac:dyDescent="0.2">
      <c r="B31" s="4"/>
    </row>
    <row r="32" spans="1:19" x14ac:dyDescent="0.2">
      <c r="A32" s="1" t="s">
        <v>19</v>
      </c>
      <c r="B32" s="1" t="s">
        <v>47</v>
      </c>
    </row>
    <row r="33" spans="1:18" ht="12.75" customHeight="1" x14ac:dyDescent="0.2">
      <c r="A33" s="3" t="s">
        <v>20</v>
      </c>
      <c r="B33" s="5" t="s">
        <v>48</v>
      </c>
    </row>
    <row r="34" spans="1:18" x14ac:dyDescent="0.2">
      <c r="A34" s="6" t="s">
        <v>49</v>
      </c>
      <c r="B34" s="1" t="s">
        <v>50</v>
      </c>
    </row>
    <row r="35" spans="1:18" x14ac:dyDescent="0.2">
      <c r="B35" s="5" t="s">
        <v>51</v>
      </c>
    </row>
    <row r="43" spans="1:18" x14ac:dyDescent="0.2">
      <c r="A43" s="15"/>
      <c r="B43" s="16" t="s">
        <v>4</v>
      </c>
      <c r="C43" s="82" t="s">
        <v>21</v>
      </c>
      <c r="D43" s="82" t="s">
        <v>22</v>
      </c>
      <c r="E43" s="82" t="s">
        <v>23</v>
      </c>
      <c r="F43" s="82" t="s">
        <v>24</v>
      </c>
      <c r="G43" s="82" t="s">
        <v>38</v>
      </c>
      <c r="H43" s="82" t="s">
        <v>39</v>
      </c>
      <c r="I43" s="82" t="s">
        <v>25</v>
      </c>
      <c r="J43" s="82" t="s">
        <v>24</v>
      </c>
      <c r="K43" s="82" t="s">
        <v>40</v>
      </c>
      <c r="L43" s="82" t="s">
        <v>41</v>
      </c>
      <c r="M43" s="82" t="s">
        <v>42</v>
      </c>
      <c r="N43" s="82" t="s">
        <v>24</v>
      </c>
      <c r="O43" s="82" t="s">
        <v>43</v>
      </c>
      <c r="P43" s="82" t="s">
        <v>26</v>
      </c>
      <c r="Q43" s="82" t="s">
        <v>44</v>
      </c>
      <c r="R43" s="82" t="s">
        <v>24</v>
      </c>
    </row>
    <row r="44" spans="1:18" ht="13.5" thickBot="1" x14ac:dyDescent="0.25">
      <c r="A44" s="17"/>
      <c r="B44" s="18" t="s">
        <v>45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</row>
    <row r="45" spans="1:18" ht="22.5" x14ac:dyDescent="0.2">
      <c r="A45" s="7" t="s">
        <v>2</v>
      </c>
      <c r="B45" s="19"/>
      <c r="C45" s="20"/>
      <c r="D45" s="12"/>
      <c r="E45" s="12"/>
      <c r="F45" s="21"/>
      <c r="G45" s="12"/>
      <c r="H45" s="12"/>
      <c r="I45" s="12"/>
      <c r="J45" s="21"/>
      <c r="K45" s="12"/>
      <c r="L45" s="12"/>
      <c r="M45" s="12"/>
      <c r="N45" s="21"/>
      <c r="O45" s="12"/>
      <c r="P45" s="12"/>
      <c r="Q45" s="12"/>
      <c r="R45" s="21"/>
    </row>
    <row r="46" spans="1:18" x14ac:dyDescent="0.2">
      <c r="A46" s="19"/>
      <c r="B46" s="8" t="s">
        <v>3</v>
      </c>
      <c r="C46" s="12">
        <f>29+0+6</f>
        <v>35</v>
      </c>
      <c r="D46" s="12">
        <v>48</v>
      </c>
      <c r="E46" s="12">
        <v>134</v>
      </c>
      <c r="F46" s="21">
        <f t="shared" ref="F46:F52" si="15">SUM(C46:E46)</f>
        <v>217</v>
      </c>
      <c r="G46" s="12">
        <v>79</v>
      </c>
      <c r="H46" s="12">
        <v>79</v>
      </c>
      <c r="I46" s="12">
        <v>48</v>
      </c>
      <c r="J46" s="21">
        <f t="shared" ref="J46:J52" si="16">SUM(G46:I46)</f>
        <v>206</v>
      </c>
      <c r="K46" s="12">
        <v>64</v>
      </c>
      <c r="L46" s="12">
        <v>44</v>
      </c>
      <c r="M46" s="12">
        <v>8</v>
      </c>
      <c r="N46" s="21">
        <f t="shared" ref="N46:N52" si="17">SUM(K46:M46)</f>
        <v>116</v>
      </c>
      <c r="O46" s="12"/>
      <c r="P46" s="12"/>
      <c r="Q46" s="12"/>
      <c r="R46" s="21"/>
    </row>
    <row r="47" spans="1:18" x14ac:dyDescent="0.2">
      <c r="A47" s="19"/>
      <c r="B47" s="8" t="s">
        <v>5</v>
      </c>
      <c r="C47" s="22">
        <v>17</v>
      </c>
      <c r="D47" s="22">
        <v>13</v>
      </c>
      <c r="E47" s="22">
        <v>16</v>
      </c>
      <c r="F47" s="24">
        <f t="shared" si="15"/>
        <v>46</v>
      </c>
      <c r="G47" s="9">
        <v>34</v>
      </c>
      <c r="H47" s="9">
        <v>12</v>
      </c>
      <c r="I47" s="9">
        <v>13</v>
      </c>
      <c r="J47" s="21">
        <f t="shared" si="16"/>
        <v>59</v>
      </c>
      <c r="K47" s="9">
        <v>5</v>
      </c>
      <c r="L47" s="9">
        <v>4</v>
      </c>
      <c r="M47" s="9">
        <v>1</v>
      </c>
      <c r="N47" s="24">
        <f t="shared" si="17"/>
        <v>10</v>
      </c>
      <c r="O47" s="9"/>
      <c r="P47" s="9"/>
      <c r="Q47" s="9"/>
      <c r="R47" s="24"/>
    </row>
    <row r="48" spans="1:18" x14ac:dyDescent="0.2">
      <c r="A48" s="19"/>
      <c r="B48" s="10" t="s">
        <v>7</v>
      </c>
      <c r="C48" s="22">
        <v>20</v>
      </c>
      <c r="D48" s="22">
        <v>14</v>
      </c>
      <c r="E48" s="22">
        <v>25</v>
      </c>
      <c r="F48" s="24">
        <f t="shared" si="15"/>
        <v>59</v>
      </c>
      <c r="G48" s="9">
        <v>13</v>
      </c>
      <c r="H48" s="9">
        <v>12</v>
      </c>
      <c r="I48" s="25">
        <v>15</v>
      </c>
      <c r="J48" s="21">
        <f t="shared" si="16"/>
        <v>40</v>
      </c>
      <c r="K48" s="9">
        <v>21</v>
      </c>
      <c r="L48" s="25">
        <v>29</v>
      </c>
      <c r="M48" s="9">
        <v>9</v>
      </c>
      <c r="N48" s="24">
        <f t="shared" si="17"/>
        <v>59</v>
      </c>
      <c r="O48" s="25"/>
      <c r="P48" s="9"/>
      <c r="Q48" s="9"/>
      <c r="R48" s="33"/>
    </row>
    <row r="49" spans="1:18" x14ac:dyDescent="0.2">
      <c r="A49" s="19"/>
      <c r="B49" s="8" t="s">
        <v>6</v>
      </c>
      <c r="C49" s="22">
        <v>0</v>
      </c>
      <c r="D49" s="22">
        <v>2</v>
      </c>
      <c r="E49" s="22">
        <v>0</v>
      </c>
      <c r="F49" s="24">
        <f t="shared" si="15"/>
        <v>2</v>
      </c>
      <c r="G49" s="9">
        <v>1</v>
      </c>
      <c r="H49" s="9">
        <v>0</v>
      </c>
      <c r="I49" s="9">
        <v>3</v>
      </c>
      <c r="J49" s="21">
        <f t="shared" si="16"/>
        <v>4</v>
      </c>
      <c r="K49" s="9">
        <v>0</v>
      </c>
      <c r="L49" s="9">
        <v>0</v>
      </c>
      <c r="M49" s="9">
        <v>0</v>
      </c>
      <c r="N49" s="24">
        <f t="shared" si="17"/>
        <v>0</v>
      </c>
      <c r="O49" s="9"/>
      <c r="P49" s="9"/>
      <c r="Q49" s="9"/>
      <c r="R49" s="24"/>
    </row>
    <row r="50" spans="1:18" x14ac:dyDescent="0.2">
      <c r="A50" s="19"/>
      <c r="B50" s="10" t="s">
        <v>8</v>
      </c>
      <c r="C50" s="26">
        <v>47</v>
      </c>
      <c r="D50" s="26">
        <v>28</v>
      </c>
      <c r="E50" s="22">
        <v>57</v>
      </c>
      <c r="F50" s="24">
        <f t="shared" si="15"/>
        <v>132</v>
      </c>
      <c r="G50" s="9">
        <v>106</v>
      </c>
      <c r="H50" s="9">
        <v>39</v>
      </c>
      <c r="I50" s="9">
        <v>51</v>
      </c>
      <c r="J50" s="21">
        <f t="shared" si="16"/>
        <v>196</v>
      </c>
      <c r="K50" s="9">
        <v>91</v>
      </c>
      <c r="L50" s="9">
        <v>73</v>
      </c>
      <c r="M50" s="9">
        <v>32</v>
      </c>
      <c r="N50" s="24">
        <f t="shared" si="17"/>
        <v>196</v>
      </c>
      <c r="O50" s="9"/>
      <c r="P50" s="9"/>
      <c r="Q50" s="9"/>
      <c r="R50" s="24"/>
    </row>
    <row r="51" spans="1:18" x14ac:dyDescent="0.2">
      <c r="A51" s="19"/>
      <c r="B51" s="10" t="s">
        <v>9</v>
      </c>
      <c r="C51" s="26">
        <v>0</v>
      </c>
      <c r="D51" s="26">
        <v>0</v>
      </c>
      <c r="E51" s="26">
        <v>2</v>
      </c>
      <c r="F51" s="33">
        <f t="shared" si="15"/>
        <v>2</v>
      </c>
      <c r="G51" s="25">
        <v>6</v>
      </c>
      <c r="H51" s="9">
        <v>0</v>
      </c>
      <c r="I51" s="9">
        <v>0</v>
      </c>
      <c r="J51" s="21">
        <f t="shared" si="16"/>
        <v>6</v>
      </c>
      <c r="K51" s="9">
        <v>0</v>
      </c>
      <c r="L51" s="9">
        <v>4</v>
      </c>
      <c r="M51" s="25">
        <v>0</v>
      </c>
      <c r="N51" s="24">
        <f t="shared" si="17"/>
        <v>4</v>
      </c>
      <c r="O51" s="9"/>
      <c r="P51" s="25"/>
      <c r="Q51" s="9"/>
      <c r="R51" s="24"/>
    </row>
    <row r="52" spans="1:18" x14ac:dyDescent="0.2">
      <c r="A52" s="19"/>
      <c r="B52" s="8" t="s">
        <v>10</v>
      </c>
      <c r="C52" s="9">
        <v>212</v>
      </c>
      <c r="D52" s="9">
        <v>97</v>
      </c>
      <c r="E52" s="9">
        <v>108</v>
      </c>
      <c r="F52" s="24">
        <f t="shared" si="15"/>
        <v>417</v>
      </c>
      <c r="G52" s="9">
        <v>92</v>
      </c>
      <c r="H52" s="9">
        <v>60</v>
      </c>
      <c r="I52" s="9">
        <v>89</v>
      </c>
      <c r="J52" s="21">
        <f t="shared" si="16"/>
        <v>241</v>
      </c>
      <c r="K52" s="9">
        <v>47</v>
      </c>
      <c r="L52" s="9">
        <v>42</v>
      </c>
      <c r="M52" s="9">
        <v>43</v>
      </c>
      <c r="N52" s="24">
        <f t="shared" si="17"/>
        <v>132</v>
      </c>
      <c r="O52" s="9"/>
      <c r="P52" s="9"/>
      <c r="Q52" s="9"/>
      <c r="R52" s="24"/>
    </row>
    <row r="53" spans="1:18" x14ac:dyDescent="0.2">
      <c r="A53" s="27"/>
      <c r="B53" s="28" t="s">
        <v>18</v>
      </c>
      <c r="C53" s="29">
        <f t="shared" ref="C53:R53" si="18">SUM(C45:C52)</f>
        <v>331</v>
      </c>
      <c r="D53" s="29">
        <f t="shared" si="18"/>
        <v>202</v>
      </c>
      <c r="E53" s="29">
        <f t="shared" si="18"/>
        <v>342</v>
      </c>
      <c r="F53" s="14">
        <f t="shared" si="18"/>
        <v>875</v>
      </c>
      <c r="G53" s="29">
        <f t="shared" si="18"/>
        <v>331</v>
      </c>
      <c r="H53" s="29">
        <f t="shared" si="18"/>
        <v>202</v>
      </c>
      <c r="I53" s="29">
        <f t="shared" si="18"/>
        <v>219</v>
      </c>
      <c r="J53" s="14">
        <f t="shared" si="18"/>
        <v>752</v>
      </c>
      <c r="K53" s="29">
        <f t="shared" si="18"/>
        <v>228</v>
      </c>
      <c r="L53" s="29">
        <f t="shared" si="18"/>
        <v>196</v>
      </c>
      <c r="M53" s="29">
        <f t="shared" si="18"/>
        <v>93</v>
      </c>
      <c r="N53" s="14">
        <f t="shared" si="18"/>
        <v>517</v>
      </c>
      <c r="O53" s="29">
        <f t="shared" si="18"/>
        <v>0</v>
      </c>
      <c r="P53" s="29">
        <f t="shared" si="18"/>
        <v>0</v>
      </c>
      <c r="Q53" s="29">
        <f t="shared" si="18"/>
        <v>0</v>
      </c>
      <c r="R53" s="14">
        <f t="shared" si="18"/>
        <v>0</v>
      </c>
    </row>
    <row r="54" spans="1:18" ht="22.5" x14ac:dyDescent="0.2">
      <c r="A54" s="7" t="s">
        <v>11</v>
      </c>
      <c r="B54" s="19"/>
      <c r="C54" s="13"/>
      <c r="D54" s="13"/>
      <c r="E54" s="13"/>
      <c r="F54" s="23"/>
      <c r="G54" s="13"/>
      <c r="H54" s="13"/>
      <c r="I54" s="13"/>
      <c r="J54" s="23"/>
      <c r="K54" s="13"/>
      <c r="L54" s="13"/>
      <c r="M54" s="13"/>
      <c r="N54" s="23"/>
      <c r="O54" s="13"/>
      <c r="P54" s="13"/>
      <c r="Q54" s="13"/>
      <c r="R54" s="23"/>
    </row>
    <row r="55" spans="1:18" ht="12.75" customHeight="1" x14ac:dyDescent="0.2">
      <c r="A55" s="19"/>
      <c r="B55" s="8" t="s">
        <v>0</v>
      </c>
      <c r="C55" s="13">
        <v>1630</v>
      </c>
      <c r="D55" s="13">
        <v>1146</v>
      </c>
      <c r="E55" s="13">
        <v>1580</v>
      </c>
      <c r="F55" s="23">
        <f>SUM(C55:E55)</f>
        <v>4356</v>
      </c>
      <c r="G55" s="13">
        <v>1451</v>
      </c>
      <c r="H55" s="13">
        <v>1364</v>
      </c>
      <c r="I55" s="13">
        <v>1404</v>
      </c>
      <c r="J55" s="23">
        <f>SUM(G55:I55)</f>
        <v>4219</v>
      </c>
      <c r="K55" s="13">
        <v>960</v>
      </c>
      <c r="L55" s="13">
        <v>1006</v>
      </c>
      <c r="M55" s="13">
        <v>830</v>
      </c>
      <c r="N55" s="23">
        <f>SUM(K55:M55)</f>
        <v>2796</v>
      </c>
      <c r="O55" s="13"/>
      <c r="P55" s="13"/>
      <c r="Q55" s="13"/>
      <c r="R55" s="23"/>
    </row>
    <row r="56" spans="1:18" x14ac:dyDescent="0.2">
      <c r="A56" s="19"/>
      <c r="B56" s="8" t="s">
        <v>1</v>
      </c>
      <c r="C56" s="9">
        <v>216</v>
      </c>
      <c r="D56" s="9">
        <v>189</v>
      </c>
      <c r="E56" s="9">
        <v>302</v>
      </c>
      <c r="F56" s="24">
        <f>SUM(C56:E56)</f>
        <v>707</v>
      </c>
      <c r="G56" s="9">
        <v>236</v>
      </c>
      <c r="H56" s="9">
        <v>206</v>
      </c>
      <c r="I56" s="13">
        <v>235</v>
      </c>
      <c r="J56" s="23">
        <f>SUM(G56:I56)</f>
        <v>677</v>
      </c>
      <c r="K56" s="9">
        <v>118</v>
      </c>
      <c r="L56" s="9">
        <v>104</v>
      </c>
      <c r="M56" s="9">
        <v>95</v>
      </c>
      <c r="N56" s="24">
        <f>SUM(K56:M56)</f>
        <v>317</v>
      </c>
      <c r="O56" s="9"/>
      <c r="P56" s="9"/>
      <c r="Q56" s="9"/>
      <c r="R56" s="24"/>
    </row>
    <row r="57" spans="1:18" x14ac:dyDescent="0.2">
      <c r="A57" s="27"/>
      <c r="B57" s="28" t="s">
        <v>18</v>
      </c>
      <c r="C57" s="29">
        <f t="shared" ref="C57:R57" si="19">SUM(C54:C56)</f>
        <v>1846</v>
      </c>
      <c r="D57" s="29">
        <f t="shared" si="19"/>
        <v>1335</v>
      </c>
      <c r="E57" s="29">
        <f t="shared" si="19"/>
        <v>1882</v>
      </c>
      <c r="F57" s="14">
        <f t="shared" si="19"/>
        <v>5063</v>
      </c>
      <c r="G57" s="29">
        <f t="shared" si="19"/>
        <v>1687</v>
      </c>
      <c r="H57" s="29">
        <f t="shared" si="19"/>
        <v>1570</v>
      </c>
      <c r="I57" s="29">
        <f t="shared" si="19"/>
        <v>1639</v>
      </c>
      <c r="J57" s="14">
        <f t="shared" si="19"/>
        <v>4896</v>
      </c>
      <c r="K57" s="29">
        <f t="shared" si="19"/>
        <v>1078</v>
      </c>
      <c r="L57" s="29">
        <f t="shared" si="19"/>
        <v>1110</v>
      </c>
      <c r="M57" s="29">
        <f t="shared" si="19"/>
        <v>925</v>
      </c>
      <c r="N57" s="14">
        <f t="shared" si="19"/>
        <v>3113</v>
      </c>
      <c r="O57" s="29">
        <f t="shared" si="19"/>
        <v>0</v>
      </c>
      <c r="P57" s="29">
        <f t="shared" si="19"/>
        <v>0</v>
      </c>
      <c r="Q57" s="29">
        <f t="shared" si="19"/>
        <v>0</v>
      </c>
      <c r="R57" s="14">
        <f t="shared" si="19"/>
        <v>0</v>
      </c>
    </row>
    <row r="58" spans="1:18" ht="22.5" x14ac:dyDescent="0.2">
      <c r="A58" s="7" t="s">
        <v>12</v>
      </c>
      <c r="B58" s="19"/>
      <c r="C58" s="13"/>
      <c r="D58" s="13"/>
      <c r="E58" s="13"/>
      <c r="F58" s="23"/>
      <c r="G58" s="13"/>
      <c r="H58" s="13"/>
      <c r="I58" s="13"/>
      <c r="J58" s="23"/>
      <c r="K58" s="13"/>
      <c r="L58" s="13"/>
      <c r="M58" s="13"/>
      <c r="N58" s="23"/>
      <c r="O58" s="13"/>
      <c r="P58" s="13"/>
      <c r="Q58" s="13"/>
      <c r="R58" s="23"/>
    </row>
    <row r="59" spans="1:18" x14ac:dyDescent="0.2">
      <c r="A59" s="19"/>
      <c r="B59" s="11" t="s">
        <v>13</v>
      </c>
      <c r="C59" s="13">
        <v>10</v>
      </c>
      <c r="D59" s="13">
        <v>11</v>
      </c>
      <c r="E59" s="13">
        <v>12</v>
      </c>
      <c r="F59" s="23">
        <f>SUM(C59:E59)</f>
        <v>33</v>
      </c>
      <c r="G59" s="13">
        <v>11</v>
      </c>
      <c r="H59" s="13">
        <v>19</v>
      </c>
      <c r="I59" s="13">
        <v>7</v>
      </c>
      <c r="J59" s="23">
        <f>SUM(G59:I59)</f>
        <v>37</v>
      </c>
      <c r="K59" s="13">
        <v>12</v>
      </c>
      <c r="L59" s="13">
        <v>9</v>
      </c>
      <c r="M59" s="13">
        <v>5</v>
      </c>
      <c r="N59" s="23">
        <f>SUM(K59:M59)</f>
        <v>26</v>
      </c>
      <c r="O59" s="13"/>
      <c r="P59" s="13"/>
      <c r="Q59" s="13"/>
      <c r="R59" s="23"/>
    </row>
    <row r="60" spans="1:18" x14ac:dyDescent="0.2">
      <c r="A60" s="19"/>
      <c r="B60" s="11" t="s">
        <v>14</v>
      </c>
      <c r="C60" s="9">
        <v>198</v>
      </c>
      <c r="D60" s="9">
        <v>452</v>
      </c>
      <c r="E60" s="9">
        <v>171</v>
      </c>
      <c r="F60" s="24">
        <f>SUM(C60:E60)</f>
        <v>821</v>
      </c>
      <c r="G60" s="9">
        <v>214</v>
      </c>
      <c r="H60" s="9">
        <v>159</v>
      </c>
      <c r="I60" s="9">
        <v>40</v>
      </c>
      <c r="J60" s="23">
        <f>SUM(G60:I60)</f>
        <v>413</v>
      </c>
      <c r="K60" s="9">
        <v>72</v>
      </c>
      <c r="L60" s="9">
        <v>2</v>
      </c>
      <c r="M60" s="9">
        <v>8</v>
      </c>
      <c r="N60" s="24">
        <f>SUM(K60:M60)</f>
        <v>82</v>
      </c>
      <c r="O60" s="9"/>
      <c r="P60" s="9"/>
      <c r="Q60" s="9"/>
      <c r="R60" s="24"/>
    </row>
    <row r="61" spans="1:18" x14ac:dyDescent="0.2">
      <c r="A61" s="19"/>
      <c r="B61" s="11" t="s">
        <v>15</v>
      </c>
      <c r="C61" s="9">
        <v>112</v>
      </c>
      <c r="D61" s="9">
        <v>96</v>
      </c>
      <c r="E61" s="9">
        <v>150</v>
      </c>
      <c r="F61" s="24">
        <f>SUM(C61:E61)</f>
        <v>358</v>
      </c>
      <c r="G61" s="9">
        <v>102</v>
      </c>
      <c r="H61" s="9">
        <v>117</v>
      </c>
      <c r="I61" s="9">
        <v>81</v>
      </c>
      <c r="J61" s="23">
        <f>SUM(G61:I61)</f>
        <v>300</v>
      </c>
      <c r="K61" s="9">
        <v>65</v>
      </c>
      <c r="L61" s="9">
        <v>59</v>
      </c>
      <c r="M61" s="9">
        <v>41</v>
      </c>
      <c r="N61" s="24">
        <f>SUM(K61:M61)</f>
        <v>165</v>
      </c>
      <c r="O61" s="9"/>
      <c r="P61" s="9"/>
      <c r="Q61" s="9"/>
      <c r="R61" s="24"/>
    </row>
    <row r="62" spans="1:18" x14ac:dyDescent="0.2">
      <c r="A62" s="19"/>
      <c r="B62" s="11" t="s">
        <v>16</v>
      </c>
      <c r="C62" s="25">
        <v>23</v>
      </c>
      <c r="D62" s="9">
        <v>18</v>
      </c>
      <c r="E62" s="25">
        <v>16</v>
      </c>
      <c r="F62" s="33">
        <f>SUM(C62:E62)</f>
        <v>57</v>
      </c>
      <c r="G62" s="9">
        <v>4</v>
      </c>
      <c r="H62" s="9">
        <v>0</v>
      </c>
      <c r="I62" s="9">
        <v>0</v>
      </c>
      <c r="J62" s="23">
        <f>SUM(G62:I62)</f>
        <v>4</v>
      </c>
      <c r="K62" s="9">
        <v>2</v>
      </c>
      <c r="L62" s="9">
        <v>3</v>
      </c>
      <c r="M62" s="9">
        <v>2</v>
      </c>
      <c r="N62" s="33">
        <f>SUM(K62:M62)</f>
        <v>7</v>
      </c>
      <c r="O62" s="9"/>
      <c r="P62" s="25"/>
      <c r="Q62" s="25"/>
      <c r="R62" s="24"/>
    </row>
    <row r="63" spans="1:18" x14ac:dyDescent="0.2">
      <c r="A63" s="19"/>
      <c r="B63" s="11" t="s">
        <v>17</v>
      </c>
      <c r="C63" s="9">
        <v>515</v>
      </c>
      <c r="D63" s="9">
        <v>277</v>
      </c>
      <c r="E63" s="9">
        <v>597</v>
      </c>
      <c r="F63" s="24">
        <f>SUM(C63:E63)</f>
        <v>1389</v>
      </c>
      <c r="G63" s="9">
        <v>538</v>
      </c>
      <c r="H63" s="9">
        <v>567</v>
      </c>
      <c r="I63" s="9">
        <v>468</v>
      </c>
      <c r="J63" s="23">
        <f>SUM(G63:I63)</f>
        <v>1573</v>
      </c>
      <c r="K63" s="9">
        <v>603</v>
      </c>
      <c r="L63" s="9">
        <v>440</v>
      </c>
      <c r="M63" s="9">
        <v>354</v>
      </c>
      <c r="N63" s="24">
        <f>SUM(K63:M63)</f>
        <v>1397</v>
      </c>
      <c r="O63" s="9"/>
      <c r="P63" s="9"/>
      <c r="Q63" s="9"/>
      <c r="R63" s="24"/>
    </row>
    <row r="64" spans="1:18" x14ac:dyDescent="0.2">
      <c r="A64" s="27"/>
      <c r="B64" s="28" t="s">
        <v>18</v>
      </c>
      <c r="C64" s="29">
        <f t="shared" ref="C64:R64" si="20">SUM(C58:C63)</f>
        <v>858</v>
      </c>
      <c r="D64" s="29">
        <f t="shared" si="20"/>
        <v>854</v>
      </c>
      <c r="E64" s="29">
        <f t="shared" si="20"/>
        <v>946</v>
      </c>
      <c r="F64" s="29">
        <f t="shared" si="20"/>
        <v>2658</v>
      </c>
      <c r="G64" s="29">
        <f t="shared" si="20"/>
        <v>869</v>
      </c>
      <c r="H64" s="29">
        <f t="shared" si="20"/>
        <v>862</v>
      </c>
      <c r="I64" s="29">
        <f t="shared" si="20"/>
        <v>596</v>
      </c>
      <c r="J64" s="29">
        <f t="shared" si="20"/>
        <v>2327</v>
      </c>
      <c r="K64" s="29">
        <f t="shared" si="20"/>
        <v>754</v>
      </c>
      <c r="L64" s="29">
        <f t="shared" si="20"/>
        <v>513</v>
      </c>
      <c r="M64" s="29">
        <f t="shared" si="20"/>
        <v>410</v>
      </c>
      <c r="N64" s="29">
        <f t="shared" si="20"/>
        <v>1677</v>
      </c>
      <c r="O64" s="29">
        <f t="shared" si="20"/>
        <v>0</v>
      </c>
      <c r="P64" s="29">
        <f t="shared" si="20"/>
        <v>0</v>
      </c>
      <c r="Q64" s="29">
        <f t="shared" si="20"/>
        <v>0</v>
      </c>
      <c r="R64" s="29">
        <f t="shared" si="20"/>
        <v>0</v>
      </c>
    </row>
    <row r="65" spans="1:18" x14ac:dyDescent="0.2">
      <c r="A65" s="32"/>
      <c r="B65" s="84" t="s">
        <v>46</v>
      </c>
      <c r="C65" s="80">
        <f t="shared" ref="C65:R65" si="21">SUM(C53)+SUM(C57)+SUM(C64)</f>
        <v>3035</v>
      </c>
      <c r="D65" s="80">
        <f t="shared" si="21"/>
        <v>2391</v>
      </c>
      <c r="E65" s="80">
        <f t="shared" si="21"/>
        <v>3170</v>
      </c>
      <c r="F65" s="80">
        <f t="shared" si="21"/>
        <v>8596</v>
      </c>
      <c r="G65" s="80">
        <f t="shared" si="21"/>
        <v>2887</v>
      </c>
      <c r="H65" s="80">
        <f t="shared" si="21"/>
        <v>2634</v>
      </c>
      <c r="I65" s="80">
        <f t="shared" si="21"/>
        <v>2454</v>
      </c>
      <c r="J65" s="80">
        <f t="shared" si="21"/>
        <v>7975</v>
      </c>
      <c r="K65" s="80">
        <f t="shared" si="21"/>
        <v>2060</v>
      </c>
      <c r="L65" s="80">
        <f t="shared" si="21"/>
        <v>1819</v>
      </c>
      <c r="M65" s="80">
        <f t="shared" si="21"/>
        <v>1428</v>
      </c>
      <c r="N65" s="80">
        <f t="shared" si="21"/>
        <v>5307</v>
      </c>
      <c r="O65" s="80">
        <f t="shared" si="21"/>
        <v>0</v>
      </c>
      <c r="P65" s="80">
        <f t="shared" si="21"/>
        <v>0</v>
      </c>
      <c r="Q65" s="80">
        <f t="shared" si="21"/>
        <v>0</v>
      </c>
      <c r="R65" s="80">
        <f t="shared" si="21"/>
        <v>0</v>
      </c>
    </row>
    <row r="66" spans="1:18" ht="13.5" thickBot="1" x14ac:dyDescent="0.25">
      <c r="A66" s="17"/>
      <c r="B66" s="85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8" spans="1:18" x14ac:dyDescent="0.2">
      <c r="B68" s="2" t="s">
        <v>52</v>
      </c>
    </row>
  </sheetData>
  <mergeCells count="71">
    <mergeCell ref="B29:B30"/>
    <mergeCell ref="C29:C30"/>
    <mergeCell ref="D29:D30"/>
    <mergeCell ref="E29:E30"/>
    <mergeCell ref="F29:F30"/>
    <mergeCell ref="N5:N6"/>
    <mergeCell ref="O5:O6"/>
    <mergeCell ref="P5:P6"/>
    <mergeCell ref="Q5:Q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5:S6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M5:M6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L65:L66"/>
    <mergeCell ref="M65:M66"/>
    <mergeCell ref="N65:N66"/>
    <mergeCell ref="O65:O66"/>
    <mergeCell ref="P65:P66"/>
    <mergeCell ref="B1:S1"/>
    <mergeCell ref="B2:S2"/>
    <mergeCell ref="B3:S3"/>
    <mergeCell ref="Q65:Q66"/>
    <mergeCell ref="R65:R66"/>
    <mergeCell ref="R43:R4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</mergeCells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3fd050c2-bd6d-437c-8948-04a9d7b52c3f">2017</Tahun_x002f_Year>
    <Data_x0020_Sukuan_x002f_Quarter_x0020_Statistic xmlns="3fd050c2-bd6d-437c-8948-04a9d7b52c3f">Suku/Quarter I, II, III &amp; IV</Data_x0020_Sukuan_x002f_Quarter_x0020_Statistic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A0F7581D654947812FE080FF2DC816" ma:contentTypeVersion="3" ma:contentTypeDescription="Create a new document." ma:contentTypeScope="" ma:versionID="f4a0901de062bf32ed7bb779b79060cf">
  <xsd:schema xmlns:xsd="http://www.w3.org/2001/XMLSchema" xmlns:xs="http://www.w3.org/2001/XMLSchema" xmlns:p="http://schemas.microsoft.com/office/2006/metadata/properties" xmlns:ns2="3fd050c2-bd6d-437c-8948-04a9d7b52c3f" targetNamespace="http://schemas.microsoft.com/office/2006/metadata/properties" ma:root="true" ma:fieldsID="8b5619f81147897258ff7b7eb23725eb" ns2:_="">
    <xsd:import namespace="3fd050c2-bd6d-437c-8948-04a9d7b52c3f"/>
    <xsd:element name="properties">
      <xsd:complexType>
        <xsd:sequence>
          <xsd:element name="documentManagement">
            <xsd:complexType>
              <xsd:all>
                <xsd:element ref="ns2:Tahun_x002f_Year"/>
                <xsd:element ref="ns2:Data_x0020_Sukuan_x002f_Quarter_x0020_Statist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050c2-bd6d-437c-8948-04a9d7b52c3f" elementFormDefault="qualified">
    <xsd:import namespace="http://schemas.microsoft.com/office/2006/documentManagement/types"/>
    <xsd:import namespace="http://schemas.microsoft.com/office/infopath/2007/PartnerControls"/>
    <xsd:element name="Tahun_x002f_Year" ma:index="4" ma:displayName="Tahun/Year" ma:format="Dropdown" ma:internalName="Tahun_x002f_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_x002f_Quarter_x0020_Statistic" ma:index="5" ma:displayName="Data Sukuan/Quarter Statistic" ma:format="Dropdown" ma:internalName="Data_x0020_Sukuan_x002f_Quarter_x0020_Statistic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798E3D-8B75-40CF-8865-9C5BA6F276E1}"/>
</file>

<file path=customXml/itemProps2.xml><?xml version="1.0" encoding="utf-8"?>
<ds:datastoreItem xmlns:ds="http://schemas.openxmlformats.org/officeDocument/2006/customXml" ds:itemID="{034145B3-55D1-4A01-BBA7-E30946E4F677}"/>
</file>

<file path=customXml/itemProps3.xml><?xml version="1.0" encoding="utf-8"?>
<ds:datastoreItem xmlns:ds="http://schemas.openxmlformats.org/officeDocument/2006/customXml" ds:itemID="{40EDF6E8-BD6E-4363-A172-82CCBC43D3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Jadual 1.3 </vt:lpstr>
      <vt:lpstr>Monthly 1.3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 Darat Q1 - Q4 Tahun 2017 - SPAD</dc:title>
  <dc:creator>noraini_ab</dc:creator>
  <cp:lastModifiedBy>Mohamad Fazli Bin Othman</cp:lastModifiedBy>
  <cp:lastPrinted>2018-02-13T07:22:03Z</cp:lastPrinted>
  <dcterms:created xsi:type="dcterms:W3CDTF">2010-12-27T08:07:05Z</dcterms:created>
  <dcterms:modified xsi:type="dcterms:W3CDTF">2018-02-13T07:22:47Z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0x01010003A0F7581D654947812FE080FF2DC816</vt:lpwstr>
  </property>
  <property fmtid="{D5CDD505-2E9C-101B-9397-08002B2CF9AE}" pid="3" name="Order">
    <vt:r8>1700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