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istik Pengangkutan\2014\DATA DARAT, REL &amp; UDARA EXCEL 2014(Q1-Q4)\"/>
    </mc:Choice>
  </mc:AlternateContent>
  <bookViews>
    <workbookView xWindow="735" yWindow="4755" windowWidth="13605" windowHeight="5475" tabRatio="846"/>
  </bookViews>
  <sheets>
    <sheet name="Jadual 1.3 " sheetId="29" r:id="rId1"/>
    <sheet name="Monthly 1.3 " sheetId="30" r:id="rId2"/>
    <sheet name="Sheet1" sheetId="27" r:id="rId3"/>
    <sheet name="Sheet2" sheetId="28" r:id="rId4"/>
  </sheets>
  <calcPr calcId="152511"/>
</workbook>
</file>

<file path=xl/calcChain.xml><?xml version="1.0" encoding="utf-8"?>
<calcChain xmlns="http://schemas.openxmlformats.org/spreadsheetml/2006/main">
  <c r="Q19" i="30" l="1"/>
  <c r="P19" i="30"/>
  <c r="O19" i="30"/>
  <c r="Q15" i="30"/>
  <c r="P15" i="30"/>
  <c r="O15" i="30"/>
  <c r="F27" i="29"/>
  <c r="F19" i="29"/>
  <c r="F15" i="29"/>
  <c r="F28" i="29" s="1"/>
  <c r="C27" i="29" l="1"/>
  <c r="F26" i="30"/>
  <c r="F25" i="30"/>
  <c r="F24" i="30"/>
  <c r="F23" i="30"/>
  <c r="F22" i="30"/>
  <c r="F21" i="30"/>
  <c r="I19" i="30"/>
  <c r="H19" i="30"/>
  <c r="G19" i="30"/>
  <c r="E19" i="30"/>
  <c r="D19" i="30"/>
  <c r="C19" i="30"/>
  <c r="F18" i="30"/>
  <c r="F17" i="30"/>
  <c r="I15" i="30"/>
  <c r="H15" i="30"/>
  <c r="G15" i="30"/>
  <c r="E15" i="30"/>
  <c r="D15" i="30"/>
  <c r="C15" i="30"/>
  <c r="F14" i="30"/>
  <c r="F13" i="30"/>
  <c r="F12" i="30"/>
  <c r="F11" i="30"/>
  <c r="F10" i="30"/>
  <c r="F9" i="30"/>
  <c r="F8" i="30"/>
  <c r="F19" i="30" l="1"/>
  <c r="F15" i="30"/>
  <c r="E27" i="29" l="1"/>
  <c r="E28" i="29" s="1"/>
  <c r="D28" i="29" l="1"/>
  <c r="C28" i="29"/>
  <c r="R63" i="30" l="1"/>
  <c r="Q63" i="30"/>
  <c r="P63" i="30"/>
  <c r="O63" i="30"/>
  <c r="M63" i="30"/>
  <c r="L63" i="30"/>
  <c r="K63" i="30"/>
  <c r="I63" i="30"/>
  <c r="H63" i="30"/>
  <c r="G63" i="30"/>
  <c r="E63" i="30"/>
  <c r="D63" i="30"/>
  <c r="C63" i="30"/>
  <c r="N62" i="30"/>
  <c r="J62" i="30"/>
  <c r="F62" i="30"/>
  <c r="N61" i="30"/>
  <c r="J61" i="30"/>
  <c r="F61" i="30"/>
  <c r="N60" i="30"/>
  <c r="J60" i="30"/>
  <c r="F60" i="30"/>
  <c r="N59" i="30"/>
  <c r="J59" i="30"/>
  <c r="F59" i="30"/>
  <c r="N58" i="30"/>
  <c r="J58" i="30"/>
  <c r="F58" i="30"/>
  <c r="R56" i="30"/>
  <c r="Q56" i="30"/>
  <c r="P56" i="30"/>
  <c r="O56" i="30"/>
  <c r="M56" i="30"/>
  <c r="L56" i="30"/>
  <c r="K56" i="30"/>
  <c r="I56" i="30"/>
  <c r="H56" i="30"/>
  <c r="G56" i="30"/>
  <c r="E56" i="30"/>
  <c r="D56" i="30"/>
  <c r="C56" i="30"/>
  <c r="N55" i="30"/>
  <c r="J55" i="30"/>
  <c r="F55" i="30"/>
  <c r="F56" i="30" s="1"/>
  <c r="N54" i="30"/>
  <c r="J54" i="30"/>
  <c r="J56" i="30" s="1"/>
  <c r="F54" i="30"/>
  <c r="R52" i="30"/>
  <c r="R64" i="30" s="1"/>
  <c r="Q52" i="30"/>
  <c r="Q64" i="30" s="1"/>
  <c r="P52" i="30"/>
  <c r="O52" i="30"/>
  <c r="O64" i="30" s="1"/>
  <c r="M52" i="30"/>
  <c r="M64" i="30" s="1"/>
  <c r="L52" i="30"/>
  <c r="L64" i="30" s="1"/>
  <c r="K52" i="30"/>
  <c r="K64" i="30" s="1"/>
  <c r="I52" i="30"/>
  <c r="I64" i="30" s="1"/>
  <c r="H52" i="30"/>
  <c r="H64" i="30" s="1"/>
  <c r="G52" i="30"/>
  <c r="G64" i="30" s="1"/>
  <c r="E52" i="30"/>
  <c r="E64" i="30" s="1"/>
  <c r="D52" i="30"/>
  <c r="N51" i="30"/>
  <c r="J51" i="30"/>
  <c r="F51" i="30"/>
  <c r="N50" i="30"/>
  <c r="J50" i="30"/>
  <c r="F50" i="30"/>
  <c r="N49" i="30"/>
  <c r="J49" i="30"/>
  <c r="F49" i="30"/>
  <c r="N48" i="30"/>
  <c r="J48" i="30"/>
  <c r="F48" i="30"/>
  <c r="N47" i="30"/>
  <c r="J47" i="30"/>
  <c r="F47" i="30"/>
  <c r="N46" i="30"/>
  <c r="J46" i="30"/>
  <c r="F46" i="30"/>
  <c r="N45" i="30"/>
  <c r="J45" i="30"/>
  <c r="C45" i="30"/>
  <c r="C52" i="30" s="1"/>
  <c r="C64" i="30" s="1"/>
  <c r="Q27" i="30"/>
  <c r="P27" i="30"/>
  <c r="O27" i="30"/>
  <c r="M27" i="30"/>
  <c r="L27" i="30"/>
  <c r="K27" i="30"/>
  <c r="I27" i="30"/>
  <c r="H27" i="30"/>
  <c r="G27" i="30"/>
  <c r="E27" i="30"/>
  <c r="D27" i="30"/>
  <c r="C27" i="30"/>
  <c r="C28" i="30" s="1"/>
  <c r="R26" i="30"/>
  <c r="N26" i="30"/>
  <c r="J26" i="30"/>
  <c r="R25" i="30"/>
  <c r="N25" i="30"/>
  <c r="J25" i="30"/>
  <c r="R24" i="30"/>
  <c r="N24" i="30"/>
  <c r="J24" i="30"/>
  <c r="R23" i="30"/>
  <c r="N23" i="30"/>
  <c r="J23" i="30"/>
  <c r="R22" i="30"/>
  <c r="N22" i="30"/>
  <c r="J22" i="30"/>
  <c r="R21" i="30"/>
  <c r="N21" i="30"/>
  <c r="J21" i="30"/>
  <c r="R18" i="30"/>
  <c r="N18" i="30"/>
  <c r="J18" i="30"/>
  <c r="R17" i="30"/>
  <c r="N17" i="30"/>
  <c r="J17" i="30"/>
  <c r="J19" i="30" s="1"/>
  <c r="Q28" i="30"/>
  <c r="P28" i="30"/>
  <c r="O28" i="30"/>
  <c r="M28" i="30"/>
  <c r="L28" i="30"/>
  <c r="K28" i="30"/>
  <c r="I28" i="30"/>
  <c r="H28" i="30"/>
  <c r="R14" i="30"/>
  <c r="N14" i="30"/>
  <c r="J14" i="30"/>
  <c r="R13" i="30"/>
  <c r="N13" i="30"/>
  <c r="J13" i="30"/>
  <c r="R12" i="30"/>
  <c r="N12" i="30"/>
  <c r="J12" i="30"/>
  <c r="R11" i="30"/>
  <c r="N11" i="30"/>
  <c r="J11" i="30"/>
  <c r="R10" i="30"/>
  <c r="N10" i="30"/>
  <c r="J10" i="30"/>
  <c r="R9" i="30"/>
  <c r="N9" i="30"/>
  <c r="J9" i="30"/>
  <c r="R8" i="30"/>
  <c r="R15" i="30" s="1"/>
  <c r="N8" i="30"/>
  <c r="J8" i="30"/>
  <c r="N19" i="30" l="1"/>
  <c r="J52" i="30"/>
  <c r="D64" i="30"/>
  <c r="F63" i="30"/>
  <c r="R19" i="30"/>
  <c r="N52" i="30"/>
  <c r="P64" i="30"/>
  <c r="J63" i="30"/>
  <c r="N15" i="30"/>
  <c r="S13" i="30"/>
  <c r="S18" i="30"/>
  <c r="N27" i="30"/>
  <c r="N56" i="30"/>
  <c r="N63" i="30"/>
  <c r="R27" i="30"/>
  <c r="R28" i="30" s="1"/>
  <c r="S26" i="30"/>
  <c r="S25" i="30"/>
  <c r="S24" i="30"/>
  <c r="S23" i="30"/>
  <c r="J27" i="30"/>
  <c r="S22" i="30"/>
  <c r="G28" i="30"/>
  <c r="E28" i="30"/>
  <c r="D28" i="30"/>
  <c r="F27" i="30"/>
  <c r="S14" i="30"/>
  <c r="S12" i="30"/>
  <c r="S11" i="30"/>
  <c r="S10" i="30"/>
  <c r="J15" i="30"/>
  <c r="S9" i="30"/>
  <c r="S8" i="30"/>
  <c r="S21" i="30"/>
  <c r="S17" i="30"/>
  <c r="S19" i="30" s="1"/>
  <c r="F45" i="30"/>
  <c r="F52" i="30" s="1"/>
  <c r="F64" i="30" s="1"/>
  <c r="N64" i="30" l="1"/>
  <c r="J64" i="30"/>
  <c r="N28" i="30"/>
  <c r="F28" i="30"/>
  <c r="J28" i="30"/>
  <c r="S27" i="30"/>
  <c r="S15" i="30"/>
  <c r="J23" i="28"/>
  <c r="I23" i="28"/>
  <c r="H23" i="28"/>
  <c r="K22" i="28"/>
  <c r="G22" i="28"/>
  <c r="K21" i="28"/>
  <c r="G21" i="28"/>
  <c r="K20" i="28"/>
  <c r="G20" i="28"/>
  <c r="K19" i="28"/>
  <c r="G19" i="28"/>
  <c r="K18" i="28"/>
  <c r="G18" i="28"/>
  <c r="J16" i="28"/>
  <c r="I16" i="28"/>
  <c r="H16" i="28"/>
  <c r="F16" i="28"/>
  <c r="E16" i="28"/>
  <c r="D16" i="28"/>
  <c r="K15" i="28"/>
  <c r="G15" i="28"/>
  <c r="K14" i="28"/>
  <c r="G14" i="28"/>
  <c r="J12" i="28"/>
  <c r="I12" i="28"/>
  <c r="H12" i="28"/>
  <c r="F12" i="28"/>
  <c r="E12" i="28"/>
  <c r="D12" i="28"/>
  <c r="K11" i="28"/>
  <c r="G11" i="28"/>
  <c r="K10" i="28"/>
  <c r="G10" i="28"/>
  <c r="K9" i="28"/>
  <c r="G9" i="28"/>
  <c r="K8" i="28"/>
  <c r="G8" i="28"/>
  <c r="K7" i="28"/>
  <c r="G7" i="28"/>
  <c r="K6" i="28"/>
  <c r="G6" i="28"/>
  <c r="K5" i="28"/>
  <c r="G5" i="28"/>
  <c r="F24" i="28" l="1"/>
  <c r="S28" i="30"/>
  <c r="L5" i="28"/>
  <c r="L6" i="28"/>
  <c r="L7" i="28"/>
  <c r="L8" i="28"/>
  <c r="L9" i="28"/>
  <c r="L10" i="28"/>
  <c r="L11" i="28"/>
  <c r="L14" i="28"/>
  <c r="L15" i="28"/>
  <c r="L18" i="28"/>
  <c r="L19" i="28"/>
  <c r="L20" i="28"/>
  <c r="L21" i="28"/>
  <c r="L22" i="28"/>
  <c r="D24" i="28"/>
  <c r="I24" i="28"/>
  <c r="G23" i="28"/>
  <c r="E24" i="28"/>
  <c r="J24" i="28"/>
  <c r="K16" i="28"/>
  <c r="K23" i="28"/>
  <c r="L23" i="28" s="1"/>
  <c r="G16" i="28"/>
  <c r="G12" i="28"/>
  <c r="K12" i="28"/>
  <c r="H24" i="28"/>
  <c r="BA3" i="27"/>
  <c r="BA4" i="27"/>
  <c r="BA5" i="27"/>
  <c r="BA6" i="27"/>
  <c r="BA7" i="27"/>
  <c r="BA8" i="27"/>
  <c r="BA9" i="27"/>
  <c r="BA11" i="27"/>
  <c r="BA12" i="27"/>
  <c r="BA14" i="27"/>
  <c r="BA15" i="27"/>
  <c r="BA16" i="27"/>
  <c r="BA17" i="27"/>
  <c r="BA18" i="27"/>
  <c r="AW3" i="27"/>
  <c r="AW4" i="27"/>
  <c r="AW5" i="27"/>
  <c r="AW6" i="27"/>
  <c r="AW7" i="27"/>
  <c r="AW8" i="27"/>
  <c r="AW9" i="27"/>
  <c r="AW11" i="27"/>
  <c r="AW12" i="27"/>
  <c r="AW14" i="27"/>
  <c r="AW15" i="27"/>
  <c r="AW16" i="27"/>
  <c r="AW17" i="27"/>
  <c r="AW18" i="27"/>
  <c r="AS3" i="27"/>
  <c r="AS4" i="27"/>
  <c r="AS5" i="27"/>
  <c r="AS6" i="27"/>
  <c r="AS7" i="27"/>
  <c r="AS8" i="27"/>
  <c r="AS9" i="27"/>
  <c r="AS11" i="27"/>
  <c r="AS12" i="27"/>
  <c r="AS14" i="27"/>
  <c r="AS15" i="27"/>
  <c r="AS16" i="27"/>
  <c r="AS17" i="27"/>
  <c r="AS18" i="27"/>
  <c r="AO3" i="27"/>
  <c r="AO4" i="27"/>
  <c r="AO5" i="27"/>
  <c r="AO6" i="27"/>
  <c r="AO7" i="27"/>
  <c r="AO8" i="27"/>
  <c r="AO9" i="27"/>
  <c r="AO11" i="27"/>
  <c r="AO12" i="27"/>
  <c r="AO14" i="27"/>
  <c r="AO15" i="27"/>
  <c r="AO16" i="27"/>
  <c r="AO17" i="27"/>
  <c r="AO18" i="27"/>
  <c r="AK3" i="27"/>
  <c r="AK4" i="27"/>
  <c r="AK5" i="27"/>
  <c r="AK6" i="27"/>
  <c r="AK7" i="27"/>
  <c r="AK8" i="27"/>
  <c r="AK9" i="27"/>
  <c r="AK11" i="27"/>
  <c r="AK12" i="27"/>
  <c r="AK14" i="27"/>
  <c r="AK15" i="27"/>
  <c r="AK16" i="27"/>
  <c r="AK17" i="27"/>
  <c r="AK18" i="27"/>
  <c r="AG3" i="27"/>
  <c r="AG4" i="27"/>
  <c r="AG5" i="27"/>
  <c r="AG6" i="27"/>
  <c r="AG7" i="27"/>
  <c r="AG8" i="27"/>
  <c r="AG9" i="27"/>
  <c r="AG11" i="27"/>
  <c r="AG12" i="27"/>
  <c r="AG14" i="27"/>
  <c r="AG15" i="27"/>
  <c r="AG16" i="27"/>
  <c r="AG17" i="27"/>
  <c r="AG18" i="27"/>
  <c r="AC3" i="27"/>
  <c r="AC4" i="27"/>
  <c r="AC5" i="27"/>
  <c r="AC6" i="27"/>
  <c r="AC7" i="27"/>
  <c r="AC8" i="27"/>
  <c r="AC9" i="27"/>
  <c r="AC11" i="27"/>
  <c r="AC12" i="27"/>
  <c r="AC14" i="27"/>
  <c r="AC15" i="27"/>
  <c r="AC16" i="27"/>
  <c r="AC17" i="27"/>
  <c r="AC18" i="27"/>
  <c r="Y3" i="27"/>
  <c r="Y4" i="27"/>
  <c r="Y5" i="27"/>
  <c r="Y6" i="27"/>
  <c r="Y7" i="27"/>
  <c r="Y8" i="27"/>
  <c r="Y9" i="27"/>
  <c r="Y11" i="27"/>
  <c r="Y12" i="27"/>
  <c r="Y14" i="27"/>
  <c r="Y15" i="27"/>
  <c r="Y16" i="27"/>
  <c r="Y17" i="27"/>
  <c r="Y18" i="27"/>
  <c r="U3" i="27"/>
  <c r="U4" i="27"/>
  <c r="U5" i="27"/>
  <c r="U6" i="27"/>
  <c r="U7" i="27"/>
  <c r="U8" i="27"/>
  <c r="U9" i="27"/>
  <c r="U11" i="27"/>
  <c r="U12" i="27"/>
  <c r="U14" i="27"/>
  <c r="U15" i="27"/>
  <c r="U16" i="27"/>
  <c r="U17" i="27"/>
  <c r="U18" i="27"/>
  <c r="Q3" i="27"/>
  <c r="Q4" i="27"/>
  <c r="Q5" i="27"/>
  <c r="Q6" i="27"/>
  <c r="Q7" i="27"/>
  <c r="Q8" i="27"/>
  <c r="Q9" i="27"/>
  <c r="Q11" i="27"/>
  <c r="Q12" i="27"/>
  <c r="Q14" i="27"/>
  <c r="Q15" i="27"/>
  <c r="Q16" i="27"/>
  <c r="Q17" i="27"/>
  <c r="Q18" i="27"/>
  <c r="M3" i="27"/>
  <c r="M4" i="27"/>
  <c r="M5" i="27"/>
  <c r="M6" i="27"/>
  <c r="M7" i="27"/>
  <c r="M8" i="27"/>
  <c r="M9" i="27"/>
  <c r="M11" i="27"/>
  <c r="M12" i="27"/>
  <c r="M14" i="27"/>
  <c r="M15" i="27"/>
  <c r="M16" i="27"/>
  <c r="M17" i="27"/>
  <c r="M18" i="27"/>
  <c r="I3" i="27"/>
  <c r="I4" i="27"/>
  <c r="I5" i="27"/>
  <c r="I6" i="27"/>
  <c r="I7" i="27"/>
  <c r="I8" i="27"/>
  <c r="I9" i="27"/>
  <c r="I11" i="27"/>
  <c r="I12" i="27"/>
  <c r="I14" i="27"/>
  <c r="I15" i="27"/>
  <c r="I16" i="27"/>
  <c r="I17" i="27"/>
  <c r="I18" i="27"/>
  <c r="AZ19" i="27"/>
  <c r="AZ13" i="27"/>
  <c r="AZ10" i="27"/>
  <c r="AY19" i="27"/>
  <c r="AY13" i="27"/>
  <c r="AY10" i="27"/>
  <c r="AV19" i="27"/>
  <c r="AV13" i="27"/>
  <c r="AV10" i="27"/>
  <c r="AU19" i="27"/>
  <c r="AU13" i="27"/>
  <c r="AU10" i="27"/>
  <c r="AR19" i="27"/>
  <c r="AR13" i="27"/>
  <c r="AR10" i="27"/>
  <c r="AQ19" i="27"/>
  <c r="AQ13" i="27"/>
  <c r="AQ10" i="27"/>
  <c r="AN19" i="27"/>
  <c r="AN13" i="27"/>
  <c r="AN10" i="27"/>
  <c r="AM19" i="27"/>
  <c r="AM13" i="27"/>
  <c r="AM10" i="27"/>
  <c r="AJ19" i="27"/>
  <c r="AJ13" i="27"/>
  <c r="AJ10" i="27"/>
  <c r="AI19" i="27"/>
  <c r="AI13" i="27"/>
  <c r="AI10" i="27"/>
  <c r="AL10" i="27"/>
  <c r="AL13" i="27"/>
  <c r="AL19" i="27"/>
  <c r="AO19" i="27" s="1"/>
  <c r="AF19" i="27"/>
  <c r="AF13" i="27"/>
  <c r="AF10" i="27"/>
  <c r="AE19" i="27"/>
  <c r="AE13" i="27"/>
  <c r="AE10" i="27"/>
  <c r="AB19" i="27"/>
  <c r="AB13" i="27"/>
  <c r="AB10" i="27"/>
  <c r="AA19" i="27"/>
  <c r="AA13" i="27"/>
  <c r="AA10" i="27"/>
  <c r="X19" i="27"/>
  <c r="X13" i="27"/>
  <c r="X10" i="27"/>
  <c r="W19" i="27"/>
  <c r="W13" i="27"/>
  <c r="W10" i="27"/>
  <c r="T19" i="27"/>
  <c r="T13" i="27"/>
  <c r="T10" i="27"/>
  <c r="S19" i="27"/>
  <c r="S13" i="27"/>
  <c r="S10" i="27"/>
  <c r="P19" i="27"/>
  <c r="P13" i="27"/>
  <c r="P10" i="27"/>
  <c r="O19" i="27"/>
  <c r="O13" i="27"/>
  <c r="O10" i="27"/>
  <c r="L19" i="27"/>
  <c r="L13" i="27"/>
  <c r="L10" i="27"/>
  <c r="K19" i="27"/>
  <c r="K13" i="27"/>
  <c r="K10" i="27"/>
  <c r="H19" i="27"/>
  <c r="H13" i="27"/>
  <c r="H10" i="27"/>
  <c r="G19" i="27"/>
  <c r="G13" i="27"/>
  <c r="G10" i="27"/>
  <c r="AX19" i="27"/>
  <c r="AT19" i="27"/>
  <c r="AW19" i="27" s="1"/>
  <c r="AP19" i="27"/>
  <c r="AH19" i="27"/>
  <c r="AD19" i="27"/>
  <c r="Z19" i="27"/>
  <c r="AC19" i="27" s="1"/>
  <c r="V19" i="27"/>
  <c r="R19" i="27"/>
  <c r="U19" i="27" s="1"/>
  <c r="N19" i="27"/>
  <c r="J19" i="27"/>
  <c r="M19" i="27" s="1"/>
  <c r="F19" i="27"/>
  <c r="AT13" i="27"/>
  <c r="AW13" i="27" s="1"/>
  <c r="AP13" i="27"/>
  <c r="AH13" i="27"/>
  <c r="AK13" i="27" s="1"/>
  <c r="AD13" i="27"/>
  <c r="Z13" i="27"/>
  <c r="V13" i="27"/>
  <c r="Y13" i="27" s="1"/>
  <c r="R13" i="27"/>
  <c r="U13" i="27" s="1"/>
  <c r="N13" i="27"/>
  <c r="J13" i="27"/>
  <c r="F13" i="27"/>
  <c r="AX10" i="27"/>
  <c r="BA10" i="27" s="1"/>
  <c r="AT10" i="27"/>
  <c r="AP10" i="27"/>
  <c r="AS10" i="27" s="1"/>
  <c r="AH10" i="27"/>
  <c r="AK10" i="27" s="1"/>
  <c r="AD10" i="27"/>
  <c r="AG10" i="27" s="1"/>
  <c r="Z10" i="27"/>
  <c r="V10" i="27"/>
  <c r="Y10" i="27" s="1"/>
  <c r="R10" i="27"/>
  <c r="N10" i="27"/>
  <c r="Q10" i="27" s="1"/>
  <c r="J10" i="27"/>
  <c r="F10" i="27"/>
  <c r="I10" i="27" s="1"/>
  <c r="U10" i="27" l="1"/>
  <c r="I13" i="27"/>
  <c r="AS13" i="27"/>
  <c r="Q19" i="27"/>
  <c r="AG19" i="27"/>
  <c r="BA19" i="27"/>
  <c r="AO13" i="27"/>
  <c r="AK19" i="27"/>
  <c r="AO10" i="27"/>
  <c r="M13" i="27"/>
  <c r="AC13" i="27"/>
  <c r="M10" i="27"/>
  <c r="AC10" i="27"/>
  <c r="AW10" i="27"/>
  <c r="Q13" i="27"/>
  <c r="AG13" i="27"/>
  <c r="I19" i="27"/>
  <c r="Y19" i="27"/>
  <c r="AS19" i="27"/>
  <c r="L12" i="28"/>
  <c r="L16" i="28"/>
  <c r="K24" i="28"/>
  <c r="L24" i="28" s="1"/>
  <c r="G24" i="28"/>
  <c r="AX13" i="27"/>
  <c r="BA13" i="27" s="1"/>
  <c r="AY20" i="27"/>
  <c r="AZ20" i="27"/>
  <c r="AV20" i="27"/>
  <c r="AU20" i="27"/>
  <c r="AN20" i="27"/>
  <c r="AR20" i="27"/>
  <c r="AQ20" i="27"/>
  <c r="AM20" i="27"/>
  <c r="AJ20" i="27"/>
  <c r="N20" i="27"/>
  <c r="AI20" i="27"/>
  <c r="J20" i="27"/>
  <c r="Z20" i="27"/>
  <c r="AT20" i="27"/>
  <c r="AL20" i="27"/>
  <c r="AF20" i="27"/>
  <c r="F20" i="27"/>
  <c r="V20" i="27"/>
  <c r="Y20" i="27" s="1"/>
  <c r="AP20" i="27"/>
  <c r="R20" i="27"/>
  <c r="AH20" i="27"/>
  <c r="AK20" i="27" s="1"/>
  <c r="AE20" i="27"/>
  <c r="AD20" i="27"/>
  <c r="AX20" i="27"/>
  <c r="BA20" i="27" s="1"/>
  <c r="AA20" i="27"/>
  <c r="AB20" i="27"/>
  <c r="S20" i="27"/>
  <c r="G20" i="27"/>
  <c r="W20" i="27"/>
  <c r="T20" i="27"/>
  <c r="O20" i="27"/>
  <c r="P20" i="27"/>
  <c r="H20" i="27"/>
  <c r="L20" i="27"/>
  <c r="K20" i="27"/>
  <c r="AW20" i="27" l="1"/>
  <c r="AO20" i="27"/>
  <c r="U20" i="27"/>
  <c r="M20" i="27"/>
  <c r="AG20" i="27"/>
  <c r="AS20" i="27"/>
  <c r="Q20" i="27"/>
  <c r="I20" i="27"/>
  <c r="AC20" i="27"/>
</calcChain>
</file>

<file path=xl/sharedStrings.xml><?xml version="1.0" encoding="utf-8"?>
<sst xmlns="http://schemas.openxmlformats.org/spreadsheetml/2006/main" count="273" uniqueCount="120">
  <si>
    <r>
      <t xml:space="preserve">          </t>
    </r>
    <r>
      <rPr>
        <b/>
        <sz val="8"/>
        <rFont val="Arial"/>
        <family val="2"/>
      </rPr>
      <t xml:space="preserve"> "A"</t>
    </r>
  </si>
  <si>
    <r>
      <t xml:space="preserve">          </t>
    </r>
    <r>
      <rPr>
        <b/>
        <sz val="8"/>
        <rFont val="Arial"/>
        <family val="2"/>
      </rPr>
      <t xml:space="preserve"> "C"</t>
    </r>
  </si>
  <si>
    <r>
      <t>BAS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 Busses</t>
    </r>
  </si>
  <si>
    <r>
      <rPr>
        <b/>
        <sz val="8"/>
        <rFont val="Arial"/>
        <family val="2"/>
      </rPr>
      <t>BERHENTI-HENTI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Stage</t>
    </r>
  </si>
  <si>
    <r>
      <t xml:space="preserve">KELAS LESEN                             </t>
    </r>
    <r>
      <rPr>
        <sz val="8"/>
        <rFont val="Arial"/>
        <family val="2"/>
      </rPr>
      <t xml:space="preserve">                      </t>
    </r>
  </si>
  <si>
    <r>
      <rPr>
        <i/>
        <sz val="10"/>
        <rFont val="Arial"/>
        <family val="2"/>
      </rPr>
      <t xml:space="preserve"> Class of Licenses  </t>
    </r>
    <r>
      <rPr>
        <sz val="10"/>
        <rFont val="Arial"/>
        <family val="2"/>
      </rPr>
      <t xml:space="preserve">         </t>
    </r>
  </si>
  <si>
    <r>
      <rPr>
        <b/>
        <sz val="8"/>
        <rFont val="Arial"/>
        <family val="2"/>
      </rPr>
      <t xml:space="preserve">EKSPRES   </t>
    </r>
    <r>
      <rPr>
        <i/>
        <sz val="8"/>
        <rFont val="Arial"/>
        <family val="2"/>
      </rPr>
      <t>Express</t>
    </r>
  </si>
  <si>
    <r>
      <rPr>
        <b/>
        <sz val="8"/>
        <rFont val="Arial"/>
        <family val="2"/>
      </rPr>
      <t xml:space="preserve">PEKERJA </t>
    </r>
    <r>
      <rPr>
        <sz val="8"/>
        <rFont val="Arial"/>
        <family val="2"/>
      </rPr>
      <t xml:space="preserve">  </t>
    </r>
    <r>
      <rPr>
        <i/>
        <sz val="8"/>
        <rFont val="Arial"/>
        <family val="2"/>
      </rPr>
      <t>Employees</t>
    </r>
  </si>
  <si>
    <r>
      <t>MINI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Mini</t>
    </r>
  </si>
  <si>
    <r>
      <t>PENGANTARA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Feeder</t>
    </r>
  </si>
  <si>
    <r>
      <t xml:space="preserve">CATAR   </t>
    </r>
    <r>
      <rPr>
        <i/>
        <sz val="8"/>
        <rFont val="Arial"/>
        <family val="2"/>
      </rPr>
      <t>Chartered</t>
    </r>
  </si>
  <si>
    <r>
      <rPr>
        <b/>
        <sz val="8"/>
        <rFont val="Arial"/>
        <family val="2"/>
      </rPr>
      <t>SEKOLAH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School</t>
    </r>
  </si>
  <si>
    <r>
      <rPr>
        <b/>
        <sz val="8"/>
        <rFont val="Arial"/>
        <family val="2"/>
      </rPr>
      <t>LORI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Lorries</t>
    </r>
  </si>
  <si>
    <r>
      <rPr>
        <b/>
        <sz val="8"/>
        <rFont val="Arial"/>
        <family val="2"/>
      </rPr>
      <t>TEKSI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Taxi</t>
    </r>
  </si>
  <si>
    <r>
      <t>SEWA</t>
    </r>
    <r>
      <rPr>
        <sz val="8"/>
        <rFont val="Arial"/>
        <family val="2"/>
      </rPr>
      <t xml:space="preserve">  </t>
    </r>
    <r>
      <rPr>
        <i/>
        <sz val="8"/>
        <rFont val="Arial"/>
        <family val="2"/>
      </rPr>
      <t xml:space="preserve"> Hire</t>
    </r>
  </si>
  <si>
    <r>
      <t>SEWA PANDU SENDIRI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Hire &amp; Drive</t>
    </r>
  </si>
  <si>
    <r>
      <t>TEKSI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Taxi</t>
    </r>
  </si>
  <si>
    <r>
      <t>LAPANGAN TERBANG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Airport</t>
    </r>
  </si>
  <si>
    <r>
      <t>LIMOUSIN</t>
    </r>
    <r>
      <rPr>
        <sz val="8"/>
        <rFont val="Arial"/>
        <family val="2"/>
      </rPr>
      <t xml:space="preserve">   </t>
    </r>
    <r>
      <rPr>
        <i/>
        <sz val="8"/>
        <rFont val="Arial"/>
        <family val="2"/>
      </rPr>
      <t>Limousine</t>
    </r>
  </si>
  <si>
    <r>
      <t xml:space="preserve">JUMLAH KECIL        </t>
    </r>
    <r>
      <rPr>
        <i/>
        <sz val="8"/>
        <rFont val="Arial"/>
        <family val="2"/>
      </rPr>
      <t>Sub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Total</t>
    </r>
  </si>
  <si>
    <r>
      <t xml:space="preserve">JUMLAH KESELURUHAN                                          </t>
    </r>
    <r>
      <rPr>
        <sz val="8"/>
        <rFont val="Arial"/>
        <family val="2"/>
      </rPr>
      <t xml:space="preserve">               </t>
    </r>
    <r>
      <rPr>
        <i/>
        <sz val="8"/>
        <rFont val="Arial"/>
        <family val="2"/>
      </rPr>
      <t>Grand Total</t>
    </r>
  </si>
  <si>
    <t>EXERCUTIVE INFORMATION SYSTEM (E.I.S), LEMBAGA PERLESENAN KENDERAAN PERDAGANGAN, KEMENTERIAN PEMBANGUNAN USAHAWAN DAN KOPERASI</t>
  </si>
  <si>
    <t>SUMBER :</t>
  </si>
  <si>
    <t>Exercutive Information System (E.I.S), Commercial Vehicles Licensing Board, Ministry of Entreprenuer and Cooperative Development</t>
  </si>
  <si>
    <t>*  :</t>
  </si>
  <si>
    <t>Pada tahun 2005,  Lembaga Perlesenan Kenderaan Perdagangan (LPKP) telah memperkenalkan kelas lesen bas catar</t>
  </si>
  <si>
    <t>Class of chartered bus licenses was introduced by Commercial Vehicles Licensing Board (CVLB) in 2005</t>
  </si>
  <si>
    <r>
      <rPr>
        <i/>
        <sz val="8"/>
        <rFont val="Arial"/>
        <family val="2"/>
      </rPr>
      <t xml:space="preserve">Source  </t>
    </r>
    <r>
      <rPr>
        <sz val="8"/>
        <rFont val="Arial"/>
        <family val="2"/>
      </rPr>
      <t xml:space="preserve">  :</t>
    </r>
  </si>
  <si>
    <t>SUKU PERTAMA</t>
  </si>
  <si>
    <t>JAN</t>
  </si>
  <si>
    <t>FEB</t>
  </si>
  <si>
    <t>MAC</t>
  </si>
  <si>
    <t>TOTAL</t>
  </si>
  <si>
    <t>APRIL</t>
  </si>
  <si>
    <t>MEI</t>
  </si>
  <si>
    <t>JUN</t>
  </si>
  <si>
    <t>JULAI</t>
  </si>
  <si>
    <t>OGOS</t>
  </si>
  <si>
    <t>SEPT</t>
  </si>
  <si>
    <t>OKT</t>
  </si>
  <si>
    <t>NOV</t>
  </si>
  <si>
    <t>DIS</t>
  </si>
  <si>
    <r>
      <rPr>
        <i/>
        <sz val="8"/>
        <rFont val="Arial"/>
        <family val="2"/>
      </rPr>
      <t xml:space="preserve"> Class of Licenses  </t>
    </r>
    <r>
      <rPr>
        <sz val="8"/>
        <rFont val="Arial"/>
        <family val="2"/>
      </rPr>
      <t xml:space="preserve">         </t>
    </r>
  </si>
  <si>
    <t>SURUHANJAYA PENGANGUTAN AWAM DARAT (SPAD)</t>
  </si>
  <si>
    <t>Land Public Transport Commission</t>
  </si>
  <si>
    <t>TIDAK TERMASUK SABAH DAN SARAWAK</t>
  </si>
  <si>
    <t>Excluding Sabah and Sarawak</t>
  </si>
  <si>
    <t>#</t>
  </si>
  <si>
    <t>MAKLUMAT ADALAH DARI SM+SB+SR</t>
  </si>
  <si>
    <t>KELAS LESEN      Class of Licenses</t>
  </si>
  <si>
    <r>
      <t>Bas</t>
    </r>
    <r>
      <rPr>
        <sz val="8"/>
        <rFont val="Arial"/>
        <family val="2"/>
      </rPr>
      <t xml:space="preserve">  Busses</t>
    </r>
  </si>
  <si>
    <r>
      <t>BERHENTI-HENTI</t>
    </r>
    <r>
      <rPr>
        <sz val="8"/>
        <rFont val="Arial"/>
        <family val="2"/>
      </rPr>
      <t xml:space="preserve">   Stage</t>
    </r>
  </si>
  <si>
    <r>
      <t xml:space="preserve">CATAR   </t>
    </r>
    <r>
      <rPr>
        <sz val="8"/>
        <rFont val="Arial"/>
        <family val="2"/>
      </rPr>
      <t>Chartered</t>
    </r>
  </si>
  <si>
    <r>
      <t xml:space="preserve">EKSPRES   </t>
    </r>
    <r>
      <rPr>
        <sz val="8"/>
        <rFont val="Arial"/>
        <family val="2"/>
      </rPr>
      <t>Express</t>
    </r>
  </si>
  <si>
    <r>
      <t>PENGANTARA</t>
    </r>
    <r>
      <rPr>
        <sz val="8"/>
        <rFont val="Arial"/>
        <family val="2"/>
      </rPr>
      <t xml:space="preserve">   Feeder</t>
    </r>
  </si>
  <si>
    <r>
      <t xml:space="preserve">PEKERJA </t>
    </r>
    <r>
      <rPr>
        <sz val="8"/>
        <rFont val="Arial"/>
        <family val="2"/>
      </rPr>
      <t xml:space="preserve">  Employees</t>
    </r>
  </si>
  <si>
    <r>
      <t>MINI</t>
    </r>
    <r>
      <rPr>
        <sz val="8"/>
        <rFont val="Arial"/>
        <family val="2"/>
      </rPr>
      <t xml:space="preserve">   Mini</t>
    </r>
  </si>
  <si>
    <r>
      <t>SEKOLAH</t>
    </r>
    <r>
      <rPr>
        <sz val="8"/>
        <rFont val="Arial"/>
        <family val="2"/>
      </rPr>
      <t xml:space="preserve">   School</t>
    </r>
  </si>
  <si>
    <r>
      <t xml:space="preserve">JUMLAH        </t>
    </r>
    <r>
      <rPr>
        <sz val="8"/>
        <rFont val="Arial"/>
        <family val="2"/>
      </rPr>
      <t>Total</t>
    </r>
  </si>
  <si>
    <r>
      <t>LORI</t>
    </r>
    <r>
      <rPr>
        <sz val="8"/>
        <rFont val="Arial"/>
        <family val="2"/>
      </rPr>
      <t xml:space="preserve">   Lorries</t>
    </r>
  </si>
  <si>
    <t>Pembawa "A"</t>
  </si>
  <si>
    <r>
      <t xml:space="preserve">Pembawa </t>
    </r>
    <r>
      <rPr>
        <b/>
        <sz val="8"/>
        <rFont val="Arial"/>
        <family val="2"/>
      </rPr>
      <t>"C"</t>
    </r>
  </si>
  <si>
    <r>
      <t xml:space="preserve">TEKSI </t>
    </r>
    <r>
      <rPr>
        <sz val="8"/>
        <rFont val="Arial"/>
        <family val="2"/>
      </rPr>
      <t xml:space="preserve">     Taxi</t>
    </r>
  </si>
  <si>
    <r>
      <t>MEWAH</t>
    </r>
    <r>
      <rPr>
        <sz val="8"/>
        <rFont val="Arial"/>
        <family val="2"/>
      </rPr>
      <t xml:space="preserve">   Limousine</t>
    </r>
  </si>
  <si>
    <r>
      <t>SEWA DAN PANDU</t>
    </r>
    <r>
      <rPr>
        <sz val="8"/>
        <rFont val="Arial"/>
        <family val="2"/>
      </rPr>
      <t xml:space="preserve">   Hire &amp; Drive</t>
    </r>
  </si>
  <si>
    <r>
      <t>SEWA</t>
    </r>
    <r>
      <rPr>
        <sz val="8"/>
        <rFont val="Arial"/>
        <family val="2"/>
      </rPr>
      <t xml:space="preserve">   Hire</t>
    </r>
  </si>
  <si>
    <r>
      <t>LAPANGAN TERBANG</t>
    </r>
    <r>
      <rPr>
        <sz val="8"/>
        <rFont val="Arial"/>
        <family val="2"/>
      </rPr>
      <t xml:space="preserve">   Airport</t>
    </r>
  </si>
  <si>
    <r>
      <t>TEKSI</t>
    </r>
    <r>
      <rPr>
        <sz val="8"/>
        <rFont val="Arial"/>
        <family val="2"/>
      </rPr>
      <t xml:space="preserve">   Taxi</t>
    </r>
  </si>
  <si>
    <r>
      <t xml:space="preserve">JUMLAH KESELURUHAN      </t>
    </r>
    <r>
      <rPr>
        <sz val="8"/>
        <rFont val="Arial"/>
        <family val="2"/>
      </rPr>
      <t>Grand Total</t>
    </r>
  </si>
  <si>
    <t>MAR</t>
  </si>
  <si>
    <t>SM</t>
  </si>
  <si>
    <t>SB</t>
  </si>
  <si>
    <t>SR</t>
  </si>
  <si>
    <t>G/TOTAL</t>
  </si>
  <si>
    <t>APR</t>
  </si>
  <si>
    <t>MAY</t>
  </si>
  <si>
    <t>JUL</t>
  </si>
  <si>
    <t>AUG</t>
  </si>
  <si>
    <t>SEP</t>
  </si>
  <si>
    <t>OCT</t>
  </si>
  <si>
    <t>DEC</t>
  </si>
  <si>
    <t xml:space="preserve">KELAS LESEN                                                   </t>
  </si>
  <si>
    <t xml:space="preserve"> Class of Licenses           </t>
  </si>
  <si>
    <t>BAS  Busses</t>
  </si>
  <si>
    <t>BERHENTI-HENTI   Stage</t>
  </si>
  <si>
    <t>EKSPRES   Express</t>
  </si>
  <si>
    <t>MINI   Mini</t>
  </si>
  <si>
    <t>PEKERJA   Employees</t>
  </si>
  <si>
    <t>PENGANTARA   Feeder</t>
  </si>
  <si>
    <t>CATAR   Chartered</t>
  </si>
  <si>
    <t>SEKOLAH   School</t>
  </si>
  <si>
    <t>JUMLAH KECIL        Sub Total</t>
  </si>
  <si>
    <t>LORI   Lorries</t>
  </si>
  <si>
    <t xml:space="preserve">           "A"</t>
  </si>
  <si>
    <t xml:space="preserve">           "C"</t>
  </si>
  <si>
    <t>TEKSI   Taxi</t>
  </si>
  <si>
    <t>SEWA   Hire</t>
  </si>
  <si>
    <t>SEWA PANDU SENDIRI   Hire &amp; Drive</t>
  </si>
  <si>
    <t>LAPANGAN TERBANG   Airport</t>
  </si>
  <si>
    <t>LIMOUSIN   Limousine</t>
  </si>
  <si>
    <t>JUMLAH KESELURUHAN                                                         Grand Total</t>
  </si>
  <si>
    <t>PERBEZAAN 2011/2012</t>
  </si>
  <si>
    <t>% (+/-)</t>
  </si>
  <si>
    <t>PERBEZAAN DATA SEMENANJUNG MALAYSIA BAGI SUKU PERTAMA</t>
  </si>
  <si>
    <t>SUKU PERTAMA #</t>
  </si>
  <si>
    <r>
      <t xml:space="preserve">JUMLAH KESELURUHAN               </t>
    </r>
    <r>
      <rPr>
        <i/>
        <sz val="8"/>
        <rFont val="Arial"/>
        <family val="2"/>
      </rPr>
      <t>Grand Total</t>
    </r>
  </si>
  <si>
    <t xml:space="preserve"> MALAYSIA,2014</t>
  </si>
  <si>
    <t>JADUAL 1.3  :  BILANGAN LESEN YANG DIKELUARKAN OLEH SURUHANJAYA PENGANGKUTAN AWAM DARAT (SPAD) MENGIKUT KELAS LESEN,</t>
  </si>
  <si>
    <t>First Quarter 2014</t>
  </si>
  <si>
    <r>
      <t>SEWA PANDU PELANCONG</t>
    </r>
    <r>
      <rPr>
        <sz val="8"/>
        <rFont val="Arial"/>
        <family val="2"/>
      </rPr>
      <t xml:space="preserve">  </t>
    </r>
    <r>
      <rPr>
        <i/>
        <sz val="8"/>
        <rFont val="Arial"/>
        <family val="2"/>
      </rPr>
      <t>Hire &amp; Drive (T)</t>
    </r>
  </si>
  <si>
    <t>Table 1.3  : Number of Licenses Issued by Land Public Transport Commission (SPAD), by Class of Licenses,  Malaysia, 2014</t>
  </si>
  <si>
    <t>-</t>
  </si>
  <si>
    <t>SUKU KEDUA #</t>
  </si>
  <si>
    <t>Second Quarter 2014</t>
  </si>
  <si>
    <t>SUKU KETIGA #</t>
  </si>
  <si>
    <t>Third Quarter 2014</t>
  </si>
  <si>
    <t xml:space="preserve"> SEMENANJUNG MALAYSIA, SUKU KEEMPAT, 2014</t>
  </si>
  <si>
    <t>Table 1.3  : Number of Licenses Issued by Land Public Transport Commission, by Class of Licenses,  Peninsular Malaysia, Fourth Quarter 2014</t>
  </si>
  <si>
    <t>SUKU KEEMPAT #</t>
  </si>
  <si>
    <t>Fourth Quarter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</si>
</sst>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9">
    <xf numFmtId="0" fontId="0" fillId="0" borderId="0" xfId="0"/>
    <xf numFmtId="0" fontId="1" fillId="6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" fontId="8" fillId="0" borderId="7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8" fillId="6" borderId="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center" vertical="center"/>
    </xf>
    <xf numFmtId="1" fontId="9" fillId="5" borderId="7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9" fillId="6" borderId="7" xfId="0" applyNumberFormat="1" applyFont="1" applyFill="1" applyBorder="1" applyAlignment="1">
      <alignment horizontal="center" vertical="center" wrapText="1"/>
    </xf>
    <xf numFmtId="3" fontId="9" fillId="5" borderId="8" xfId="0" applyNumberFormat="1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10" fillId="0" borderId="20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14" xfId="0" applyFont="1" applyBorder="1"/>
    <xf numFmtId="0" fontId="10" fillId="0" borderId="18" xfId="0" applyFont="1" applyBorder="1"/>
    <xf numFmtId="0" fontId="10" fillId="0" borderId="16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0" xfId="0" applyFont="1"/>
    <xf numFmtId="0" fontId="10" fillId="0" borderId="10" xfId="0" applyFont="1" applyBorder="1"/>
    <xf numFmtId="0" fontId="10" fillId="0" borderId="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7" borderId="11" xfId="0" applyNumberFormat="1" applyFill="1" applyBorder="1" applyAlignment="1">
      <alignment horizontal="center"/>
    </xf>
    <xf numFmtId="165" fontId="0" fillId="7" borderId="12" xfId="0" applyNumberFormat="1" applyFill="1" applyBorder="1" applyAlignment="1">
      <alignment horizontal="center"/>
    </xf>
    <xf numFmtId="0" fontId="1" fillId="0" borderId="0" xfId="1" applyFont="1"/>
    <xf numFmtId="0" fontId="3" fillId="0" borderId="0" xfId="1"/>
    <xf numFmtId="0" fontId="2" fillId="0" borderId="0" xfId="1" applyFont="1"/>
    <xf numFmtId="0" fontId="2" fillId="0" borderId="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3" borderId="1" xfId="1" applyFill="1" applyBorder="1"/>
    <xf numFmtId="0" fontId="1" fillId="3" borderId="1" xfId="1" applyFont="1" applyFill="1" applyBorder="1" applyAlignment="1">
      <alignment horizontal="left" vertical="center" wrapText="1" indent="1"/>
    </xf>
    <xf numFmtId="0" fontId="3" fillId="3" borderId="2" xfId="1" applyFill="1" applyBorder="1"/>
    <xf numFmtId="0" fontId="3" fillId="3" borderId="2" xfId="1" applyFont="1" applyFill="1" applyBorder="1"/>
    <xf numFmtId="0" fontId="3" fillId="3" borderId="0" xfId="1" applyFill="1"/>
    <xf numFmtId="0" fontId="1" fillId="2" borderId="0" xfId="1" applyFont="1" applyFill="1" applyBorder="1" applyAlignment="1">
      <alignment horizontal="left" vertical="center" wrapText="1" indent="1"/>
    </xf>
    <xf numFmtId="0" fontId="3" fillId="2" borderId="0" xfId="1" applyFill="1"/>
    <xf numFmtId="0" fontId="2" fillId="2" borderId="0" xfId="1" applyFont="1" applyFill="1" applyBorder="1"/>
    <xf numFmtId="164" fontId="2" fillId="2" borderId="0" xfId="1" applyNumberFormat="1" applyFont="1" applyFill="1" applyBorder="1" applyAlignment="1">
      <alignment horizontal="right" vertical="center"/>
    </xf>
    <xf numFmtId="0" fontId="1" fillId="2" borderId="0" xfId="1" applyFont="1" applyFill="1" applyBorder="1"/>
    <xf numFmtId="41" fontId="2" fillId="2" borderId="0" xfId="2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left"/>
    </xf>
    <xf numFmtId="0" fontId="3" fillId="3" borderId="0" xfId="1" applyFill="1" applyBorder="1"/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2" applyNumberFormat="1" applyFont="1" applyFill="1" applyBorder="1" applyAlignment="1">
      <alignment horizontal="right"/>
    </xf>
    <xf numFmtId="3" fontId="2" fillId="2" borderId="3" xfId="1" applyNumberFormat="1" applyFont="1" applyFill="1" applyBorder="1" applyAlignment="1"/>
    <xf numFmtId="3" fontId="2" fillId="2" borderId="0" xfId="1" applyNumberFormat="1" applyFont="1" applyFill="1" applyBorder="1" applyAlignment="1"/>
    <xf numFmtId="164" fontId="2" fillId="2" borderId="0" xfId="1" applyNumberFormat="1" applyFont="1" applyFill="1" applyBorder="1" applyAlignment="1"/>
    <xf numFmtId="0" fontId="2" fillId="4" borderId="0" xfId="1" applyFont="1" applyFill="1" applyBorder="1"/>
    <xf numFmtId="0" fontId="3" fillId="2" borderId="0" xfId="1" applyFill="1" applyBorder="1"/>
    <xf numFmtId="0" fontId="1" fillId="0" borderId="0" xfId="1" applyFont="1" applyAlignment="1"/>
    <xf numFmtId="0" fontId="5" fillId="0" borderId="0" xfId="1" applyFont="1" applyAlignment="1"/>
    <xf numFmtId="3" fontId="2" fillId="4" borderId="0" xfId="1" applyNumberFormat="1" applyFont="1" applyFill="1" applyBorder="1" applyAlignment="1"/>
    <xf numFmtId="164" fontId="2" fillId="4" borderId="0" xfId="1" applyNumberFormat="1" applyFont="1" applyFill="1" applyBorder="1" applyAlignment="1">
      <alignment horizontal="right" vertical="center"/>
    </xf>
    <xf numFmtId="41" fontId="2" fillId="4" borderId="0" xfId="2" applyNumberFormat="1" applyFont="1" applyFill="1" applyBorder="1" applyAlignment="1">
      <alignment horizontal="right"/>
    </xf>
    <xf numFmtId="164" fontId="2" fillId="4" borderId="0" xfId="1" applyNumberFormat="1" applyFont="1" applyFill="1" applyBorder="1" applyAlignment="1"/>
    <xf numFmtId="0" fontId="3" fillId="4" borderId="0" xfId="1" applyFill="1" applyBorder="1"/>
    <xf numFmtId="0" fontId="1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vertical="center" wrapText="1"/>
    </xf>
    <xf numFmtId="0" fontId="1" fillId="4" borderId="0" xfId="1" applyFont="1" applyFill="1" applyBorder="1" applyAlignment="1">
      <alignment horizontal="left" vertical="center" wrapText="1" indent="1"/>
    </xf>
    <xf numFmtId="164" fontId="1" fillId="4" borderId="0" xfId="1" applyNumberFormat="1" applyFont="1" applyFill="1" applyBorder="1" applyAlignment="1">
      <alignment horizontal="right" vertical="center"/>
    </xf>
    <xf numFmtId="164" fontId="1" fillId="3" borderId="0" xfId="1" applyNumberFormat="1" applyFont="1" applyFill="1" applyBorder="1" applyAlignment="1">
      <alignment horizontal="right" vertical="center"/>
    </xf>
    <xf numFmtId="0" fontId="1" fillId="3" borderId="0" xfId="1" applyFont="1" applyFill="1" applyBorder="1" applyAlignment="1">
      <alignment horizontal="left" vertical="center" wrapText="1" indent="1"/>
    </xf>
    <xf numFmtId="164" fontId="1" fillId="3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/>
    <xf numFmtId="164" fontId="1" fillId="4" borderId="0" xfId="1" applyNumberFormat="1" applyFont="1" applyFill="1" applyBorder="1" applyAlignment="1">
      <alignment horizontal="right" vertical="center"/>
    </xf>
    <xf numFmtId="164" fontId="1" fillId="3" borderId="0" xfId="1" applyNumberFormat="1" applyFont="1" applyFill="1" applyBorder="1" applyAlignment="1">
      <alignment horizontal="right" vertical="center"/>
    </xf>
    <xf numFmtId="164" fontId="1" fillId="4" borderId="0" xfId="1" applyNumberFormat="1" applyFont="1" applyFill="1" applyBorder="1" applyAlignment="1">
      <alignment horizontal="right" vertical="center"/>
    </xf>
    <xf numFmtId="164" fontId="1" fillId="3" borderId="0" xfId="1" applyNumberFormat="1" applyFont="1" applyFill="1" applyBorder="1" applyAlignment="1">
      <alignment horizontal="right" vertical="center"/>
    </xf>
    <xf numFmtId="164" fontId="3" fillId="0" borderId="0" xfId="1" applyNumberFormat="1"/>
    <xf numFmtId="0" fontId="1" fillId="4" borderId="0" xfId="1" applyFont="1" applyFill="1"/>
    <xf numFmtId="0" fontId="1" fillId="0" borderId="0" xfId="1" applyFont="1" applyAlignment="1">
      <alignment horizontal="center"/>
    </xf>
    <xf numFmtId="0" fontId="1" fillId="4" borderId="0" xfId="1" applyFont="1" applyFill="1" applyBorder="1" applyAlignment="1">
      <alignment horizontal="left" vertical="center" wrapText="1" indent="1"/>
    </xf>
    <xf numFmtId="164" fontId="1" fillId="4" borderId="0" xfId="1" applyNumberFormat="1" applyFont="1" applyFill="1" applyBorder="1" applyAlignment="1">
      <alignment horizontal="right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2" xfId="1" applyNumberFormat="1" applyFont="1" applyFill="1" applyBorder="1" applyAlignment="1">
      <alignment horizontal="right" vertical="center"/>
    </xf>
    <xf numFmtId="0" fontId="1" fillId="3" borderId="0" xfId="1" applyFont="1" applyFill="1" applyBorder="1" applyAlignment="1">
      <alignment horizontal="left" vertical="center" wrapText="1" indent="1"/>
    </xf>
    <xf numFmtId="0" fontId="1" fillId="3" borderId="2" xfId="1" applyFont="1" applyFill="1" applyBorder="1" applyAlignment="1">
      <alignment horizontal="left" vertical="center" wrapText="1" indent="1"/>
    </xf>
    <xf numFmtId="0" fontId="5" fillId="0" borderId="0" xfId="1" applyFont="1" applyAlignment="1">
      <alignment horizontal="center"/>
    </xf>
    <xf numFmtId="0" fontId="1" fillId="5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</cellXfs>
  <cellStyles count="6">
    <cellStyle name="Comma 2" xfId="2"/>
    <cellStyle name="Hyperlink 2" xfId="4"/>
    <cellStyle name="Normal" xfId="0" builtinId="0"/>
    <cellStyle name="Normal 2" xfId="1"/>
    <cellStyle name="Normal 3" xfId="3"/>
    <cellStyle name="Normal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H18" sqref="H18"/>
    </sheetView>
  </sheetViews>
  <sheetFormatPr defaultRowHeight="12.75" x14ac:dyDescent="0.2"/>
  <cols>
    <col min="1" max="1" width="7.85546875" style="53" bestFit="1" customWidth="1"/>
    <col min="2" max="2" width="33" style="53" customWidth="1"/>
    <col min="3" max="3" width="16.7109375" style="53" customWidth="1"/>
    <col min="4" max="4" width="16.140625" style="53" customWidth="1"/>
    <col min="5" max="5" width="18.5703125" style="53" customWidth="1"/>
    <col min="6" max="6" width="17.5703125" style="53" customWidth="1"/>
    <col min="7" max="10" width="9.140625" style="53"/>
    <col min="11" max="11" width="6.5703125" style="53" customWidth="1"/>
    <col min="12" max="255" width="9.140625" style="53"/>
    <col min="256" max="256" width="32" style="53" customWidth="1"/>
    <col min="257" max="266" width="9.140625" style="53"/>
    <col min="267" max="267" width="6.5703125" style="53" customWidth="1"/>
    <col min="268" max="511" width="9.140625" style="53"/>
    <col min="512" max="512" width="32" style="53" customWidth="1"/>
    <col min="513" max="522" width="9.140625" style="53"/>
    <col min="523" max="523" width="6.5703125" style="53" customWidth="1"/>
    <col min="524" max="767" width="9.140625" style="53"/>
    <col min="768" max="768" width="32" style="53" customWidth="1"/>
    <col min="769" max="778" width="9.140625" style="53"/>
    <col min="779" max="779" width="6.5703125" style="53" customWidth="1"/>
    <col min="780" max="1023" width="9.140625" style="53"/>
    <col min="1024" max="1024" width="32" style="53" customWidth="1"/>
    <col min="1025" max="1034" width="9.140625" style="53"/>
    <col min="1035" max="1035" width="6.5703125" style="53" customWidth="1"/>
    <col min="1036" max="1279" width="9.140625" style="53"/>
    <col min="1280" max="1280" width="32" style="53" customWidth="1"/>
    <col min="1281" max="1290" width="9.140625" style="53"/>
    <col min="1291" max="1291" width="6.5703125" style="53" customWidth="1"/>
    <col min="1292" max="1535" width="9.140625" style="53"/>
    <col min="1536" max="1536" width="32" style="53" customWidth="1"/>
    <col min="1537" max="1546" width="9.140625" style="53"/>
    <col min="1547" max="1547" width="6.5703125" style="53" customWidth="1"/>
    <col min="1548" max="1791" width="9.140625" style="53"/>
    <col min="1792" max="1792" width="32" style="53" customWidth="1"/>
    <col min="1793" max="1802" width="9.140625" style="53"/>
    <col min="1803" max="1803" width="6.5703125" style="53" customWidth="1"/>
    <col min="1804" max="2047" width="9.140625" style="53"/>
    <col min="2048" max="2048" width="32" style="53" customWidth="1"/>
    <col min="2049" max="2058" width="9.140625" style="53"/>
    <col min="2059" max="2059" width="6.5703125" style="53" customWidth="1"/>
    <col min="2060" max="2303" width="9.140625" style="53"/>
    <col min="2304" max="2304" width="32" style="53" customWidth="1"/>
    <col min="2305" max="2314" width="9.140625" style="53"/>
    <col min="2315" max="2315" width="6.5703125" style="53" customWidth="1"/>
    <col min="2316" max="2559" width="9.140625" style="53"/>
    <col min="2560" max="2560" width="32" style="53" customWidth="1"/>
    <col min="2561" max="2570" width="9.140625" style="53"/>
    <col min="2571" max="2571" width="6.5703125" style="53" customWidth="1"/>
    <col min="2572" max="2815" width="9.140625" style="53"/>
    <col min="2816" max="2816" width="32" style="53" customWidth="1"/>
    <col min="2817" max="2826" width="9.140625" style="53"/>
    <col min="2827" max="2827" width="6.5703125" style="53" customWidth="1"/>
    <col min="2828" max="3071" width="9.140625" style="53"/>
    <col min="3072" max="3072" width="32" style="53" customWidth="1"/>
    <col min="3073" max="3082" width="9.140625" style="53"/>
    <col min="3083" max="3083" width="6.5703125" style="53" customWidth="1"/>
    <col min="3084" max="3327" width="9.140625" style="53"/>
    <col min="3328" max="3328" width="32" style="53" customWidth="1"/>
    <col min="3329" max="3338" width="9.140625" style="53"/>
    <col min="3339" max="3339" width="6.5703125" style="53" customWidth="1"/>
    <col min="3340" max="3583" width="9.140625" style="53"/>
    <col min="3584" max="3584" width="32" style="53" customWidth="1"/>
    <col min="3585" max="3594" width="9.140625" style="53"/>
    <col min="3595" max="3595" width="6.5703125" style="53" customWidth="1"/>
    <col min="3596" max="3839" width="9.140625" style="53"/>
    <col min="3840" max="3840" width="32" style="53" customWidth="1"/>
    <col min="3841" max="3850" width="9.140625" style="53"/>
    <col min="3851" max="3851" width="6.5703125" style="53" customWidth="1"/>
    <col min="3852" max="4095" width="9.140625" style="53"/>
    <col min="4096" max="4096" width="32" style="53" customWidth="1"/>
    <col min="4097" max="4106" width="9.140625" style="53"/>
    <col min="4107" max="4107" width="6.5703125" style="53" customWidth="1"/>
    <col min="4108" max="4351" width="9.140625" style="53"/>
    <col min="4352" max="4352" width="32" style="53" customWidth="1"/>
    <col min="4353" max="4362" width="9.140625" style="53"/>
    <col min="4363" max="4363" width="6.5703125" style="53" customWidth="1"/>
    <col min="4364" max="4607" width="9.140625" style="53"/>
    <col min="4608" max="4608" width="32" style="53" customWidth="1"/>
    <col min="4609" max="4618" width="9.140625" style="53"/>
    <col min="4619" max="4619" width="6.5703125" style="53" customWidth="1"/>
    <col min="4620" max="4863" width="9.140625" style="53"/>
    <col min="4864" max="4864" width="32" style="53" customWidth="1"/>
    <col min="4865" max="4874" width="9.140625" style="53"/>
    <col min="4875" max="4875" width="6.5703125" style="53" customWidth="1"/>
    <col min="4876" max="5119" width="9.140625" style="53"/>
    <col min="5120" max="5120" width="32" style="53" customWidth="1"/>
    <col min="5121" max="5130" width="9.140625" style="53"/>
    <col min="5131" max="5131" width="6.5703125" style="53" customWidth="1"/>
    <col min="5132" max="5375" width="9.140625" style="53"/>
    <col min="5376" max="5376" width="32" style="53" customWidth="1"/>
    <col min="5377" max="5386" width="9.140625" style="53"/>
    <col min="5387" max="5387" width="6.5703125" style="53" customWidth="1"/>
    <col min="5388" max="5631" width="9.140625" style="53"/>
    <col min="5632" max="5632" width="32" style="53" customWidth="1"/>
    <col min="5633" max="5642" width="9.140625" style="53"/>
    <col min="5643" max="5643" width="6.5703125" style="53" customWidth="1"/>
    <col min="5644" max="5887" width="9.140625" style="53"/>
    <col min="5888" max="5888" width="32" style="53" customWidth="1"/>
    <col min="5889" max="5898" width="9.140625" style="53"/>
    <col min="5899" max="5899" width="6.5703125" style="53" customWidth="1"/>
    <col min="5900" max="6143" width="9.140625" style="53"/>
    <col min="6144" max="6144" width="32" style="53" customWidth="1"/>
    <col min="6145" max="6154" width="9.140625" style="53"/>
    <col min="6155" max="6155" width="6.5703125" style="53" customWidth="1"/>
    <col min="6156" max="6399" width="9.140625" style="53"/>
    <col min="6400" max="6400" width="32" style="53" customWidth="1"/>
    <col min="6401" max="6410" width="9.140625" style="53"/>
    <col min="6411" max="6411" width="6.5703125" style="53" customWidth="1"/>
    <col min="6412" max="6655" width="9.140625" style="53"/>
    <col min="6656" max="6656" width="32" style="53" customWidth="1"/>
    <col min="6657" max="6666" width="9.140625" style="53"/>
    <col min="6667" max="6667" width="6.5703125" style="53" customWidth="1"/>
    <col min="6668" max="6911" width="9.140625" style="53"/>
    <col min="6912" max="6912" width="32" style="53" customWidth="1"/>
    <col min="6913" max="6922" width="9.140625" style="53"/>
    <col min="6923" max="6923" width="6.5703125" style="53" customWidth="1"/>
    <col min="6924" max="7167" width="9.140625" style="53"/>
    <col min="7168" max="7168" width="32" style="53" customWidth="1"/>
    <col min="7169" max="7178" width="9.140625" style="53"/>
    <col min="7179" max="7179" width="6.5703125" style="53" customWidth="1"/>
    <col min="7180" max="7423" width="9.140625" style="53"/>
    <col min="7424" max="7424" width="32" style="53" customWidth="1"/>
    <col min="7425" max="7434" width="9.140625" style="53"/>
    <col min="7435" max="7435" width="6.5703125" style="53" customWidth="1"/>
    <col min="7436" max="7679" width="9.140625" style="53"/>
    <col min="7680" max="7680" width="32" style="53" customWidth="1"/>
    <col min="7681" max="7690" width="9.140625" style="53"/>
    <col min="7691" max="7691" width="6.5703125" style="53" customWidth="1"/>
    <col min="7692" max="7935" width="9.140625" style="53"/>
    <col min="7936" max="7936" width="32" style="53" customWidth="1"/>
    <col min="7937" max="7946" width="9.140625" style="53"/>
    <col min="7947" max="7947" width="6.5703125" style="53" customWidth="1"/>
    <col min="7948" max="8191" width="9.140625" style="53"/>
    <col min="8192" max="8192" width="32" style="53" customWidth="1"/>
    <col min="8193" max="8202" width="9.140625" style="53"/>
    <col min="8203" max="8203" width="6.5703125" style="53" customWidth="1"/>
    <col min="8204" max="8447" width="9.140625" style="53"/>
    <col min="8448" max="8448" width="32" style="53" customWidth="1"/>
    <col min="8449" max="8458" width="9.140625" style="53"/>
    <col min="8459" max="8459" width="6.5703125" style="53" customWidth="1"/>
    <col min="8460" max="8703" width="9.140625" style="53"/>
    <col min="8704" max="8704" width="32" style="53" customWidth="1"/>
    <col min="8705" max="8714" width="9.140625" style="53"/>
    <col min="8715" max="8715" width="6.5703125" style="53" customWidth="1"/>
    <col min="8716" max="8959" width="9.140625" style="53"/>
    <col min="8960" max="8960" width="32" style="53" customWidth="1"/>
    <col min="8961" max="8970" width="9.140625" style="53"/>
    <col min="8971" max="8971" width="6.5703125" style="53" customWidth="1"/>
    <col min="8972" max="9215" width="9.140625" style="53"/>
    <col min="9216" max="9216" width="32" style="53" customWidth="1"/>
    <col min="9217" max="9226" width="9.140625" style="53"/>
    <col min="9227" max="9227" width="6.5703125" style="53" customWidth="1"/>
    <col min="9228" max="9471" width="9.140625" style="53"/>
    <col min="9472" max="9472" width="32" style="53" customWidth="1"/>
    <col min="9473" max="9482" width="9.140625" style="53"/>
    <col min="9483" max="9483" width="6.5703125" style="53" customWidth="1"/>
    <col min="9484" max="9727" width="9.140625" style="53"/>
    <col min="9728" max="9728" width="32" style="53" customWidth="1"/>
    <col min="9729" max="9738" width="9.140625" style="53"/>
    <col min="9739" max="9739" width="6.5703125" style="53" customWidth="1"/>
    <col min="9740" max="9983" width="9.140625" style="53"/>
    <col min="9984" max="9984" width="32" style="53" customWidth="1"/>
    <col min="9985" max="9994" width="9.140625" style="53"/>
    <col min="9995" max="9995" width="6.5703125" style="53" customWidth="1"/>
    <col min="9996" max="10239" width="9.140625" style="53"/>
    <col min="10240" max="10240" width="32" style="53" customWidth="1"/>
    <col min="10241" max="10250" width="9.140625" style="53"/>
    <col min="10251" max="10251" width="6.5703125" style="53" customWidth="1"/>
    <col min="10252" max="10495" width="9.140625" style="53"/>
    <col min="10496" max="10496" width="32" style="53" customWidth="1"/>
    <col min="10497" max="10506" width="9.140625" style="53"/>
    <col min="10507" max="10507" width="6.5703125" style="53" customWidth="1"/>
    <col min="10508" max="10751" width="9.140625" style="53"/>
    <col min="10752" max="10752" width="32" style="53" customWidth="1"/>
    <col min="10753" max="10762" width="9.140625" style="53"/>
    <col min="10763" max="10763" width="6.5703125" style="53" customWidth="1"/>
    <col min="10764" max="11007" width="9.140625" style="53"/>
    <col min="11008" max="11008" width="32" style="53" customWidth="1"/>
    <col min="11009" max="11018" width="9.140625" style="53"/>
    <col min="11019" max="11019" width="6.5703125" style="53" customWidth="1"/>
    <col min="11020" max="11263" width="9.140625" style="53"/>
    <col min="11264" max="11264" width="32" style="53" customWidth="1"/>
    <col min="11265" max="11274" width="9.140625" style="53"/>
    <col min="11275" max="11275" width="6.5703125" style="53" customWidth="1"/>
    <col min="11276" max="11519" width="9.140625" style="53"/>
    <col min="11520" max="11520" width="32" style="53" customWidth="1"/>
    <col min="11521" max="11530" width="9.140625" style="53"/>
    <col min="11531" max="11531" width="6.5703125" style="53" customWidth="1"/>
    <col min="11532" max="11775" width="9.140625" style="53"/>
    <col min="11776" max="11776" width="32" style="53" customWidth="1"/>
    <col min="11777" max="11786" width="9.140625" style="53"/>
    <col min="11787" max="11787" width="6.5703125" style="53" customWidth="1"/>
    <col min="11788" max="12031" width="9.140625" style="53"/>
    <col min="12032" max="12032" width="32" style="53" customWidth="1"/>
    <col min="12033" max="12042" width="9.140625" style="53"/>
    <col min="12043" max="12043" width="6.5703125" style="53" customWidth="1"/>
    <col min="12044" max="12287" width="9.140625" style="53"/>
    <col min="12288" max="12288" width="32" style="53" customWidth="1"/>
    <col min="12289" max="12298" width="9.140625" style="53"/>
    <col min="12299" max="12299" width="6.5703125" style="53" customWidth="1"/>
    <col min="12300" max="12543" width="9.140625" style="53"/>
    <col min="12544" max="12544" width="32" style="53" customWidth="1"/>
    <col min="12545" max="12554" width="9.140625" style="53"/>
    <col min="12555" max="12555" width="6.5703125" style="53" customWidth="1"/>
    <col min="12556" max="12799" width="9.140625" style="53"/>
    <col min="12800" max="12800" width="32" style="53" customWidth="1"/>
    <col min="12801" max="12810" width="9.140625" style="53"/>
    <col min="12811" max="12811" width="6.5703125" style="53" customWidth="1"/>
    <col min="12812" max="13055" width="9.140625" style="53"/>
    <col min="13056" max="13056" width="32" style="53" customWidth="1"/>
    <col min="13057" max="13066" width="9.140625" style="53"/>
    <col min="13067" max="13067" width="6.5703125" style="53" customWidth="1"/>
    <col min="13068" max="13311" width="9.140625" style="53"/>
    <col min="13312" max="13312" width="32" style="53" customWidth="1"/>
    <col min="13313" max="13322" width="9.140625" style="53"/>
    <col min="13323" max="13323" width="6.5703125" style="53" customWidth="1"/>
    <col min="13324" max="13567" width="9.140625" style="53"/>
    <col min="13568" max="13568" width="32" style="53" customWidth="1"/>
    <col min="13569" max="13578" width="9.140625" style="53"/>
    <col min="13579" max="13579" width="6.5703125" style="53" customWidth="1"/>
    <col min="13580" max="13823" width="9.140625" style="53"/>
    <col min="13824" max="13824" width="32" style="53" customWidth="1"/>
    <col min="13825" max="13834" width="9.140625" style="53"/>
    <col min="13835" max="13835" width="6.5703125" style="53" customWidth="1"/>
    <col min="13836" max="14079" width="9.140625" style="53"/>
    <col min="14080" max="14080" width="32" style="53" customWidth="1"/>
    <col min="14081" max="14090" width="9.140625" style="53"/>
    <col min="14091" max="14091" width="6.5703125" style="53" customWidth="1"/>
    <col min="14092" max="14335" width="9.140625" style="53"/>
    <col min="14336" max="14336" width="32" style="53" customWidth="1"/>
    <col min="14337" max="14346" width="9.140625" style="53"/>
    <col min="14347" max="14347" width="6.5703125" style="53" customWidth="1"/>
    <col min="14348" max="14591" width="9.140625" style="53"/>
    <col min="14592" max="14592" width="32" style="53" customWidth="1"/>
    <col min="14593" max="14602" width="9.140625" style="53"/>
    <col min="14603" max="14603" width="6.5703125" style="53" customWidth="1"/>
    <col min="14604" max="14847" width="9.140625" style="53"/>
    <col min="14848" max="14848" width="32" style="53" customWidth="1"/>
    <col min="14849" max="14858" width="9.140625" style="53"/>
    <col min="14859" max="14859" width="6.5703125" style="53" customWidth="1"/>
    <col min="14860" max="15103" width="9.140625" style="53"/>
    <col min="15104" max="15104" width="32" style="53" customWidth="1"/>
    <col min="15105" max="15114" width="9.140625" style="53"/>
    <col min="15115" max="15115" width="6.5703125" style="53" customWidth="1"/>
    <col min="15116" max="15359" width="9.140625" style="53"/>
    <col min="15360" max="15360" width="32" style="53" customWidth="1"/>
    <col min="15361" max="15370" width="9.140625" style="53"/>
    <col min="15371" max="15371" width="6.5703125" style="53" customWidth="1"/>
    <col min="15372" max="15615" width="9.140625" style="53"/>
    <col min="15616" max="15616" width="32" style="53" customWidth="1"/>
    <col min="15617" max="15626" width="9.140625" style="53"/>
    <col min="15627" max="15627" width="6.5703125" style="53" customWidth="1"/>
    <col min="15628" max="15871" width="9.140625" style="53"/>
    <col min="15872" max="15872" width="32" style="53" customWidth="1"/>
    <col min="15873" max="15882" width="9.140625" style="53"/>
    <col min="15883" max="15883" width="6.5703125" style="53" customWidth="1"/>
    <col min="15884" max="16127" width="9.140625" style="53"/>
    <col min="16128" max="16128" width="32" style="53" customWidth="1"/>
    <col min="16129" max="16138" width="9.140625" style="53"/>
    <col min="16139" max="16139" width="6.5703125" style="53" customWidth="1"/>
    <col min="16140" max="16384" width="9.140625" style="53"/>
  </cols>
  <sheetData>
    <row r="1" spans="1:10" x14ac:dyDescent="0.2">
      <c r="A1" s="78" t="s">
        <v>107</v>
      </c>
      <c r="B1" s="78"/>
      <c r="C1" s="78"/>
      <c r="D1" s="78"/>
      <c r="E1" s="78"/>
      <c r="F1" s="78"/>
      <c r="G1" s="78"/>
      <c r="H1" s="78"/>
      <c r="I1" s="78"/>
      <c r="J1" s="52"/>
    </row>
    <row r="2" spans="1:10" x14ac:dyDescent="0.2">
      <c r="A2" s="100" t="s">
        <v>116</v>
      </c>
      <c r="B2" s="100"/>
      <c r="C2" s="100"/>
      <c r="D2" s="100"/>
      <c r="E2" s="100"/>
      <c r="F2" s="100"/>
      <c r="G2" s="100"/>
      <c r="H2" s="78"/>
      <c r="I2" s="78"/>
      <c r="J2" s="52"/>
    </row>
    <row r="3" spans="1:10" x14ac:dyDescent="0.2">
      <c r="A3" s="79" t="s">
        <v>117</v>
      </c>
      <c r="B3" s="79"/>
      <c r="C3" s="79"/>
      <c r="D3" s="79"/>
      <c r="E3" s="79"/>
      <c r="F3" s="79"/>
      <c r="G3" s="79"/>
      <c r="H3" s="79"/>
      <c r="I3" s="79"/>
      <c r="J3" s="54"/>
    </row>
    <row r="5" spans="1:10" x14ac:dyDescent="0.2">
      <c r="A5" s="84"/>
      <c r="B5" s="87" t="s">
        <v>4</v>
      </c>
      <c r="C5" s="85" t="s">
        <v>104</v>
      </c>
      <c r="D5" s="85" t="s">
        <v>112</v>
      </c>
      <c r="E5" s="85" t="s">
        <v>114</v>
      </c>
      <c r="F5" s="85" t="s">
        <v>118</v>
      </c>
    </row>
    <row r="6" spans="1:10" ht="13.5" customHeight="1" x14ac:dyDescent="0.2">
      <c r="A6" s="84"/>
      <c r="B6" s="76" t="s">
        <v>42</v>
      </c>
      <c r="C6" s="86" t="s">
        <v>108</v>
      </c>
      <c r="D6" s="86" t="s">
        <v>113</v>
      </c>
      <c r="E6" s="86" t="s">
        <v>115</v>
      </c>
      <c r="F6" s="86" t="s">
        <v>119</v>
      </c>
    </row>
    <row r="7" spans="1:10" ht="22.5" x14ac:dyDescent="0.2">
      <c r="A7" s="63" t="s">
        <v>2</v>
      </c>
      <c r="B7" s="77"/>
      <c r="C7" s="75"/>
      <c r="D7" s="93"/>
      <c r="E7" s="93"/>
      <c r="F7" s="74"/>
    </row>
    <row r="8" spans="1:10" x14ac:dyDescent="0.2">
      <c r="A8" s="77"/>
      <c r="B8" s="65" t="s">
        <v>3</v>
      </c>
      <c r="C8" s="75">
        <v>72</v>
      </c>
      <c r="D8" s="93">
        <v>87</v>
      </c>
      <c r="E8" s="93">
        <v>58</v>
      </c>
      <c r="F8" s="66">
        <v>22</v>
      </c>
    </row>
    <row r="9" spans="1:10" x14ac:dyDescent="0.2">
      <c r="A9" s="77"/>
      <c r="B9" s="65" t="s">
        <v>6</v>
      </c>
      <c r="C9" s="75">
        <v>60</v>
      </c>
      <c r="D9" s="93">
        <v>28</v>
      </c>
      <c r="E9" s="93">
        <v>37</v>
      </c>
      <c r="F9" s="66">
        <v>44</v>
      </c>
    </row>
    <row r="10" spans="1:10" x14ac:dyDescent="0.2">
      <c r="A10" s="77"/>
      <c r="B10" s="67" t="s">
        <v>8</v>
      </c>
      <c r="C10" s="75">
        <v>3</v>
      </c>
      <c r="D10" s="93">
        <v>0</v>
      </c>
      <c r="E10" s="93">
        <v>0</v>
      </c>
      <c r="F10" s="66">
        <v>0</v>
      </c>
    </row>
    <row r="11" spans="1:10" x14ac:dyDescent="0.2">
      <c r="A11" s="77"/>
      <c r="B11" s="65" t="s">
        <v>7</v>
      </c>
      <c r="C11" s="75">
        <v>110</v>
      </c>
      <c r="D11" s="93">
        <v>129</v>
      </c>
      <c r="E11" s="93">
        <v>129</v>
      </c>
      <c r="F11" s="66">
        <v>105</v>
      </c>
    </row>
    <row r="12" spans="1:10" x14ac:dyDescent="0.2">
      <c r="A12" s="77"/>
      <c r="B12" s="67" t="s">
        <v>9</v>
      </c>
      <c r="C12" s="75">
        <v>0</v>
      </c>
      <c r="D12" s="93">
        <v>4</v>
      </c>
      <c r="E12" s="93">
        <v>2</v>
      </c>
      <c r="F12" s="66">
        <v>0</v>
      </c>
    </row>
    <row r="13" spans="1:10" x14ac:dyDescent="0.2">
      <c r="A13" s="77"/>
      <c r="B13" s="67" t="s">
        <v>10</v>
      </c>
      <c r="C13" s="75">
        <v>0</v>
      </c>
      <c r="D13" s="93">
        <v>0</v>
      </c>
      <c r="E13" s="93">
        <v>2</v>
      </c>
      <c r="F13" s="66">
        <v>0</v>
      </c>
    </row>
    <row r="14" spans="1:10" x14ac:dyDescent="0.2">
      <c r="A14" s="77"/>
      <c r="B14" s="65" t="s">
        <v>11</v>
      </c>
      <c r="C14" s="75">
        <v>276</v>
      </c>
      <c r="D14" s="93">
        <v>221</v>
      </c>
      <c r="E14" s="93">
        <v>164</v>
      </c>
      <c r="F14" s="66">
        <v>242</v>
      </c>
    </row>
    <row r="15" spans="1:10" x14ac:dyDescent="0.2">
      <c r="A15" s="84"/>
      <c r="B15" s="87" t="s">
        <v>19</v>
      </c>
      <c r="C15" s="88">
        <v>521</v>
      </c>
      <c r="D15" s="99">
        <v>469</v>
      </c>
      <c r="E15" s="99">
        <v>392</v>
      </c>
      <c r="F15" s="96">
        <f>SUM(F8:F14)</f>
        <v>413</v>
      </c>
    </row>
    <row r="16" spans="1:10" ht="22.5" x14ac:dyDescent="0.2">
      <c r="A16" s="63" t="s">
        <v>12</v>
      </c>
      <c r="B16" s="77"/>
      <c r="C16" s="75"/>
      <c r="D16" s="93"/>
      <c r="E16" s="93"/>
      <c r="F16" s="75"/>
    </row>
    <row r="17" spans="1:6" x14ac:dyDescent="0.2">
      <c r="A17" s="77"/>
      <c r="B17" s="65" t="s">
        <v>0</v>
      </c>
      <c r="C17" s="75">
        <v>2687</v>
      </c>
      <c r="D17" s="93">
        <v>2723</v>
      </c>
      <c r="E17" s="93">
        <v>2622</v>
      </c>
      <c r="F17" s="75">
        <v>2739</v>
      </c>
    </row>
    <row r="18" spans="1:6" x14ac:dyDescent="0.2">
      <c r="A18" s="77"/>
      <c r="B18" s="65" t="s">
        <v>1</v>
      </c>
      <c r="C18" s="75">
        <v>539</v>
      </c>
      <c r="D18" s="93">
        <v>514</v>
      </c>
      <c r="E18" s="93">
        <v>668</v>
      </c>
      <c r="F18" s="66">
        <v>651</v>
      </c>
    </row>
    <row r="19" spans="1:6" x14ac:dyDescent="0.2">
      <c r="A19" s="84"/>
      <c r="B19" s="87" t="s">
        <v>19</v>
      </c>
      <c r="C19" s="88">
        <v>3226</v>
      </c>
      <c r="D19" s="99">
        <v>3237</v>
      </c>
      <c r="E19" s="99">
        <v>3290</v>
      </c>
      <c r="F19" s="96">
        <f>SUM(F17:F18)</f>
        <v>3390</v>
      </c>
    </row>
    <row r="20" spans="1:6" ht="22.5" x14ac:dyDescent="0.2">
      <c r="A20" s="63" t="s">
        <v>13</v>
      </c>
      <c r="B20" s="77"/>
      <c r="C20" s="75"/>
      <c r="D20" s="93"/>
      <c r="E20" s="93"/>
      <c r="F20" s="75"/>
    </row>
    <row r="21" spans="1:6" x14ac:dyDescent="0.2">
      <c r="A21" s="77"/>
      <c r="B21" s="69" t="s">
        <v>14</v>
      </c>
      <c r="C21" s="75">
        <v>0</v>
      </c>
      <c r="D21" s="93">
        <v>2</v>
      </c>
      <c r="E21" s="93">
        <v>1</v>
      </c>
      <c r="F21" s="75">
        <v>2</v>
      </c>
    </row>
    <row r="22" spans="1:6" x14ac:dyDescent="0.2">
      <c r="A22" s="77"/>
      <c r="B22" s="69" t="s">
        <v>15</v>
      </c>
      <c r="C22" s="75">
        <v>51</v>
      </c>
      <c r="D22" s="93">
        <v>126</v>
      </c>
      <c r="E22" s="93">
        <v>67</v>
      </c>
      <c r="F22" s="66">
        <v>52</v>
      </c>
    </row>
    <row r="23" spans="1:6" x14ac:dyDescent="0.2">
      <c r="A23" s="77"/>
      <c r="B23" s="69" t="s">
        <v>16</v>
      </c>
      <c r="C23" s="75">
        <v>433</v>
      </c>
      <c r="D23" s="93">
        <v>237</v>
      </c>
      <c r="E23" s="93">
        <v>234</v>
      </c>
      <c r="F23" s="66">
        <v>221</v>
      </c>
    </row>
    <row r="24" spans="1:6" x14ac:dyDescent="0.2">
      <c r="A24" s="77"/>
      <c r="B24" s="69" t="s">
        <v>17</v>
      </c>
      <c r="C24" s="75">
        <v>1</v>
      </c>
      <c r="D24" s="93">
        <v>0</v>
      </c>
      <c r="E24" s="93">
        <v>2</v>
      </c>
      <c r="F24" s="66">
        <v>2</v>
      </c>
    </row>
    <row r="25" spans="1:6" x14ac:dyDescent="0.2">
      <c r="A25" s="77"/>
      <c r="B25" s="69" t="s">
        <v>18</v>
      </c>
      <c r="C25" s="75">
        <v>7</v>
      </c>
      <c r="D25" s="93">
        <v>16</v>
      </c>
      <c r="E25" s="93">
        <v>13</v>
      </c>
      <c r="F25" s="66">
        <v>13</v>
      </c>
    </row>
    <row r="26" spans="1:6" x14ac:dyDescent="0.2">
      <c r="A26" s="77"/>
      <c r="B26" s="69" t="s">
        <v>109</v>
      </c>
      <c r="C26" s="75">
        <v>226</v>
      </c>
      <c r="D26" s="93">
        <v>293</v>
      </c>
      <c r="E26" s="93">
        <v>444</v>
      </c>
      <c r="F26" s="66">
        <v>270</v>
      </c>
    </row>
    <row r="27" spans="1:6" x14ac:dyDescent="0.2">
      <c r="A27" s="84"/>
      <c r="B27" s="87" t="s">
        <v>19</v>
      </c>
      <c r="C27" s="88">
        <f>C26+C25+C24+C23+C22+C21</f>
        <v>718</v>
      </c>
      <c r="D27" s="99">
        <v>674</v>
      </c>
      <c r="E27" s="99">
        <f>E21+E22+E23+E24+E25+E26</f>
        <v>761</v>
      </c>
      <c r="F27" s="96">
        <f>SUM(F21:F26)</f>
        <v>560</v>
      </c>
    </row>
    <row r="28" spans="1:6" x14ac:dyDescent="0.2">
      <c r="A28" s="84"/>
      <c r="B28" s="101" t="s">
        <v>105</v>
      </c>
      <c r="C28" s="102">
        <f>C27+C19+C15</f>
        <v>4465</v>
      </c>
      <c r="D28" s="102">
        <f>D27+D19+D15</f>
        <v>4380</v>
      </c>
      <c r="E28" s="102">
        <f>E27+E19+E15</f>
        <v>4443</v>
      </c>
      <c r="F28" s="102">
        <f>F15+F19+F27</f>
        <v>4363</v>
      </c>
    </row>
    <row r="29" spans="1:6" x14ac:dyDescent="0.2">
      <c r="A29" s="84"/>
      <c r="B29" s="101"/>
      <c r="C29" s="102"/>
      <c r="D29" s="102"/>
      <c r="E29" s="102"/>
      <c r="F29" s="102"/>
    </row>
    <row r="30" spans="1:6" x14ac:dyDescent="0.2">
      <c r="B30" s="55"/>
    </row>
    <row r="31" spans="1:6" x14ac:dyDescent="0.2">
      <c r="A31" s="52" t="s">
        <v>22</v>
      </c>
      <c r="B31" s="52" t="s">
        <v>43</v>
      </c>
    </row>
    <row r="32" spans="1:6" x14ac:dyDescent="0.2">
      <c r="A32" s="54" t="s">
        <v>27</v>
      </c>
      <c r="B32" s="56" t="s">
        <v>44</v>
      </c>
    </row>
    <row r="33" spans="1:2" x14ac:dyDescent="0.2">
      <c r="A33" s="57" t="s">
        <v>47</v>
      </c>
      <c r="B33" s="52" t="s">
        <v>45</v>
      </c>
    </row>
    <row r="34" spans="1:2" x14ac:dyDescent="0.2">
      <c r="B34" s="56" t="s">
        <v>46</v>
      </c>
    </row>
  </sheetData>
  <mergeCells count="6">
    <mergeCell ref="A2:G2"/>
    <mergeCell ref="B28:B29"/>
    <mergeCell ref="C28:C29"/>
    <mergeCell ref="D28:D29"/>
    <mergeCell ref="E28:E29"/>
    <mergeCell ref="F28:F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B1" workbookViewId="0">
      <selection activeCell="T23" sqref="T23"/>
    </sheetView>
  </sheetViews>
  <sheetFormatPr defaultRowHeight="12.75" x14ac:dyDescent="0.2"/>
  <cols>
    <col min="1" max="1" width="7.85546875" style="53" bestFit="1" customWidth="1"/>
    <col min="2" max="2" width="27" style="53" customWidth="1"/>
    <col min="3" max="13" width="9.140625" style="53"/>
    <col min="14" max="14" width="9.140625" style="53" customWidth="1"/>
    <col min="15" max="246" width="9.140625" style="53"/>
    <col min="247" max="247" width="32" style="53" customWidth="1"/>
    <col min="248" max="257" width="9.140625" style="53"/>
    <col min="258" max="258" width="6.5703125" style="53" customWidth="1"/>
    <col min="259" max="502" width="9.140625" style="53"/>
    <col min="503" max="503" width="32" style="53" customWidth="1"/>
    <col min="504" max="513" width="9.140625" style="53"/>
    <col min="514" max="514" width="6.5703125" style="53" customWidth="1"/>
    <col min="515" max="758" width="9.140625" style="53"/>
    <col min="759" max="759" width="32" style="53" customWidth="1"/>
    <col min="760" max="769" width="9.140625" style="53"/>
    <col min="770" max="770" width="6.5703125" style="53" customWidth="1"/>
    <col min="771" max="1014" width="9.140625" style="53"/>
    <col min="1015" max="1015" width="32" style="53" customWidth="1"/>
    <col min="1016" max="1025" width="9.140625" style="53"/>
    <col min="1026" max="1026" width="6.5703125" style="53" customWidth="1"/>
    <col min="1027" max="1270" width="9.140625" style="53"/>
    <col min="1271" max="1271" width="32" style="53" customWidth="1"/>
    <col min="1272" max="1281" width="9.140625" style="53"/>
    <col min="1282" max="1282" width="6.5703125" style="53" customWidth="1"/>
    <col min="1283" max="1526" width="9.140625" style="53"/>
    <col min="1527" max="1527" width="32" style="53" customWidth="1"/>
    <col min="1528" max="1537" width="9.140625" style="53"/>
    <col min="1538" max="1538" width="6.5703125" style="53" customWidth="1"/>
    <col min="1539" max="1782" width="9.140625" style="53"/>
    <col min="1783" max="1783" width="32" style="53" customWidth="1"/>
    <col min="1784" max="1793" width="9.140625" style="53"/>
    <col min="1794" max="1794" width="6.5703125" style="53" customWidth="1"/>
    <col min="1795" max="2038" width="9.140625" style="53"/>
    <col min="2039" max="2039" width="32" style="53" customWidth="1"/>
    <col min="2040" max="2049" width="9.140625" style="53"/>
    <col min="2050" max="2050" width="6.5703125" style="53" customWidth="1"/>
    <col min="2051" max="2294" width="9.140625" style="53"/>
    <col min="2295" max="2295" width="32" style="53" customWidth="1"/>
    <col min="2296" max="2305" width="9.140625" style="53"/>
    <col min="2306" max="2306" width="6.5703125" style="53" customWidth="1"/>
    <col min="2307" max="2550" width="9.140625" style="53"/>
    <col min="2551" max="2551" width="32" style="53" customWidth="1"/>
    <col min="2552" max="2561" width="9.140625" style="53"/>
    <col min="2562" max="2562" width="6.5703125" style="53" customWidth="1"/>
    <col min="2563" max="2806" width="9.140625" style="53"/>
    <col min="2807" max="2807" width="32" style="53" customWidth="1"/>
    <col min="2808" max="2817" width="9.140625" style="53"/>
    <col min="2818" max="2818" width="6.5703125" style="53" customWidth="1"/>
    <col min="2819" max="3062" width="9.140625" style="53"/>
    <col min="3063" max="3063" width="32" style="53" customWidth="1"/>
    <col min="3064" max="3073" width="9.140625" style="53"/>
    <col min="3074" max="3074" width="6.5703125" style="53" customWidth="1"/>
    <col min="3075" max="3318" width="9.140625" style="53"/>
    <col min="3319" max="3319" width="32" style="53" customWidth="1"/>
    <col min="3320" max="3329" width="9.140625" style="53"/>
    <col min="3330" max="3330" width="6.5703125" style="53" customWidth="1"/>
    <col min="3331" max="3574" width="9.140625" style="53"/>
    <col min="3575" max="3575" width="32" style="53" customWidth="1"/>
    <col min="3576" max="3585" width="9.140625" style="53"/>
    <col min="3586" max="3586" width="6.5703125" style="53" customWidth="1"/>
    <col min="3587" max="3830" width="9.140625" style="53"/>
    <col min="3831" max="3831" width="32" style="53" customWidth="1"/>
    <col min="3832" max="3841" width="9.140625" style="53"/>
    <col min="3842" max="3842" width="6.5703125" style="53" customWidth="1"/>
    <col min="3843" max="4086" width="9.140625" style="53"/>
    <col min="4087" max="4087" width="32" style="53" customWidth="1"/>
    <col min="4088" max="4097" width="9.140625" style="53"/>
    <col min="4098" max="4098" width="6.5703125" style="53" customWidth="1"/>
    <col min="4099" max="4342" width="9.140625" style="53"/>
    <col min="4343" max="4343" width="32" style="53" customWidth="1"/>
    <col min="4344" max="4353" width="9.140625" style="53"/>
    <col min="4354" max="4354" width="6.5703125" style="53" customWidth="1"/>
    <col min="4355" max="4598" width="9.140625" style="53"/>
    <col min="4599" max="4599" width="32" style="53" customWidth="1"/>
    <col min="4600" max="4609" width="9.140625" style="53"/>
    <col min="4610" max="4610" width="6.5703125" style="53" customWidth="1"/>
    <col min="4611" max="4854" width="9.140625" style="53"/>
    <col min="4855" max="4855" width="32" style="53" customWidth="1"/>
    <col min="4856" max="4865" width="9.140625" style="53"/>
    <col min="4866" max="4866" width="6.5703125" style="53" customWidth="1"/>
    <col min="4867" max="5110" width="9.140625" style="53"/>
    <col min="5111" max="5111" width="32" style="53" customWidth="1"/>
    <col min="5112" max="5121" width="9.140625" style="53"/>
    <col min="5122" max="5122" width="6.5703125" style="53" customWidth="1"/>
    <col min="5123" max="5366" width="9.140625" style="53"/>
    <col min="5367" max="5367" width="32" style="53" customWidth="1"/>
    <col min="5368" max="5377" width="9.140625" style="53"/>
    <col min="5378" max="5378" width="6.5703125" style="53" customWidth="1"/>
    <col min="5379" max="5622" width="9.140625" style="53"/>
    <col min="5623" max="5623" width="32" style="53" customWidth="1"/>
    <col min="5624" max="5633" width="9.140625" style="53"/>
    <col min="5634" max="5634" width="6.5703125" style="53" customWidth="1"/>
    <col min="5635" max="5878" width="9.140625" style="53"/>
    <col min="5879" max="5879" width="32" style="53" customWidth="1"/>
    <col min="5880" max="5889" width="9.140625" style="53"/>
    <col min="5890" max="5890" width="6.5703125" style="53" customWidth="1"/>
    <col min="5891" max="6134" width="9.140625" style="53"/>
    <col min="6135" max="6135" width="32" style="53" customWidth="1"/>
    <col min="6136" max="6145" width="9.140625" style="53"/>
    <col min="6146" max="6146" width="6.5703125" style="53" customWidth="1"/>
    <col min="6147" max="6390" width="9.140625" style="53"/>
    <col min="6391" max="6391" width="32" style="53" customWidth="1"/>
    <col min="6392" max="6401" width="9.140625" style="53"/>
    <col min="6402" max="6402" width="6.5703125" style="53" customWidth="1"/>
    <col min="6403" max="6646" width="9.140625" style="53"/>
    <col min="6647" max="6647" width="32" style="53" customWidth="1"/>
    <col min="6648" max="6657" width="9.140625" style="53"/>
    <col min="6658" max="6658" width="6.5703125" style="53" customWidth="1"/>
    <col min="6659" max="6902" width="9.140625" style="53"/>
    <col min="6903" max="6903" width="32" style="53" customWidth="1"/>
    <col min="6904" max="6913" width="9.140625" style="53"/>
    <col min="6914" max="6914" width="6.5703125" style="53" customWidth="1"/>
    <col min="6915" max="7158" width="9.140625" style="53"/>
    <col min="7159" max="7159" width="32" style="53" customWidth="1"/>
    <col min="7160" max="7169" width="9.140625" style="53"/>
    <col min="7170" max="7170" width="6.5703125" style="53" customWidth="1"/>
    <col min="7171" max="7414" width="9.140625" style="53"/>
    <col min="7415" max="7415" width="32" style="53" customWidth="1"/>
    <col min="7416" max="7425" width="9.140625" style="53"/>
    <col min="7426" max="7426" width="6.5703125" style="53" customWidth="1"/>
    <col min="7427" max="7670" width="9.140625" style="53"/>
    <col min="7671" max="7671" width="32" style="53" customWidth="1"/>
    <col min="7672" max="7681" width="9.140625" style="53"/>
    <col min="7682" max="7682" width="6.5703125" style="53" customWidth="1"/>
    <col min="7683" max="7926" width="9.140625" style="53"/>
    <col min="7927" max="7927" width="32" style="53" customWidth="1"/>
    <col min="7928" max="7937" width="9.140625" style="53"/>
    <col min="7938" max="7938" width="6.5703125" style="53" customWidth="1"/>
    <col min="7939" max="8182" width="9.140625" style="53"/>
    <col min="8183" max="8183" width="32" style="53" customWidth="1"/>
    <col min="8184" max="8193" width="9.140625" style="53"/>
    <col min="8194" max="8194" width="6.5703125" style="53" customWidth="1"/>
    <col min="8195" max="8438" width="9.140625" style="53"/>
    <col min="8439" max="8439" width="32" style="53" customWidth="1"/>
    <col min="8440" max="8449" width="9.140625" style="53"/>
    <col min="8450" max="8450" width="6.5703125" style="53" customWidth="1"/>
    <col min="8451" max="8694" width="9.140625" style="53"/>
    <col min="8695" max="8695" width="32" style="53" customWidth="1"/>
    <col min="8696" max="8705" width="9.140625" style="53"/>
    <col min="8706" max="8706" width="6.5703125" style="53" customWidth="1"/>
    <col min="8707" max="8950" width="9.140625" style="53"/>
    <col min="8951" max="8951" width="32" style="53" customWidth="1"/>
    <col min="8952" max="8961" width="9.140625" style="53"/>
    <col min="8962" max="8962" width="6.5703125" style="53" customWidth="1"/>
    <col min="8963" max="9206" width="9.140625" style="53"/>
    <col min="9207" max="9207" width="32" style="53" customWidth="1"/>
    <col min="9208" max="9217" width="9.140625" style="53"/>
    <col min="9218" max="9218" width="6.5703125" style="53" customWidth="1"/>
    <col min="9219" max="9462" width="9.140625" style="53"/>
    <col min="9463" max="9463" width="32" style="53" customWidth="1"/>
    <col min="9464" max="9473" width="9.140625" style="53"/>
    <col min="9474" max="9474" width="6.5703125" style="53" customWidth="1"/>
    <col min="9475" max="9718" width="9.140625" style="53"/>
    <col min="9719" max="9719" width="32" style="53" customWidth="1"/>
    <col min="9720" max="9729" width="9.140625" style="53"/>
    <col min="9730" max="9730" width="6.5703125" style="53" customWidth="1"/>
    <col min="9731" max="9974" width="9.140625" style="53"/>
    <col min="9975" max="9975" width="32" style="53" customWidth="1"/>
    <col min="9976" max="9985" width="9.140625" style="53"/>
    <col min="9986" max="9986" width="6.5703125" style="53" customWidth="1"/>
    <col min="9987" max="10230" width="9.140625" style="53"/>
    <col min="10231" max="10231" width="32" style="53" customWidth="1"/>
    <col min="10232" max="10241" width="9.140625" style="53"/>
    <col min="10242" max="10242" width="6.5703125" style="53" customWidth="1"/>
    <col min="10243" max="10486" width="9.140625" style="53"/>
    <col min="10487" max="10487" width="32" style="53" customWidth="1"/>
    <col min="10488" max="10497" width="9.140625" style="53"/>
    <col min="10498" max="10498" width="6.5703125" style="53" customWidth="1"/>
    <col min="10499" max="10742" width="9.140625" style="53"/>
    <col min="10743" max="10743" width="32" style="53" customWidth="1"/>
    <col min="10744" max="10753" width="9.140625" style="53"/>
    <col min="10754" max="10754" width="6.5703125" style="53" customWidth="1"/>
    <col min="10755" max="10998" width="9.140625" style="53"/>
    <col min="10999" max="10999" width="32" style="53" customWidth="1"/>
    <col min="11000" max="11009" width="9.140625" style="53"/>
    <col min="11010" max="11010" width="6.5703125" style="53" customWidth="1"/>
    <col min="11011" max="11254" width="9.140625" style="53"/>
    <col min="11255" max="11255" width="32" style="53" customWidth="1"/>
    <col min="11256" max="11265" width="9.140625" style="53"/>
    <col min="11266" max="11266" width="6.5703125" style="53" customWidth="1"/>
    <col min="11267" max="11510" width="9.140625" style="53"/>
    <col min="11511" max="11511" width="32" style="53" customWidth="1"/>
    <col min="11512" max="11521" width="9.140625" style="53"/>
    <col min="11522" max="11522" width="6.5703125" style="53" customWidth="1"/>
    <col min="11523" max="11766" width="9.140625" style="53"/>
    <col min="11767" max="11767" width="32" style="53" customWidth="1"/>
    <col min="11768" max="11777" width="9.140625" style="53"/>
    <col min="11778" max="11778" width="6.5703125" style="53" customWidth="1"/>
    <col min="11779" max="12022" width="9.140625" style="53"/>
    <col min="12023" max="12023" width="32" style="53" customWidth="1"/>
    <col min="12024" max="12033" width="9.140625" style="53"/>
    <col min="12034" max="12034" width="6.5703125" style="53" customWidth="1"/>
    <col min="12035" max="12278" width="9.140625" style="53"/>
    <col min="12279" max="12279" width="32" style="53" customWidth="1"/>
    <col min="12280" max="12289" width="9.140625" style="53"/>
    <col min="12290" max="12290" width="6.5703125" style="53" customWidth="1"/>
    <col min="12291" max="12534" width="9.140625" style="53"/>
    <col min="12535" max="12535" width="32" style="53" customWidth="1"/>
    <col min="12536" max="12545" width="9.140625" style="53"/>
    <col min="12546" max="12546" width="6.5703125" style="53" customWidth="1"/>
    <col min="12547" max="12790" width="9.140625" style="53"/>
    <col min="12791" max="12791" width="32" style="53" customWidth="1"/>
    <col min="12792" max="12801" width="9.140625" style="53"/>
    <col min="12802" max="12802" width="6.5703125" style="53" customWidth="1"/>
    <col min="12803" max="13046" width="9.140625" style="53"/>
    <col min="13047" max="13047" width="32" style="53" customWidth="1"/>
    <col min="13048" max="13057" width="9.140625" style="53"/>
    <col min="13058" max="13058" width="6.5703125" style="53" customWidth="1"/>
    <col min="13059" max="13302" width="9.140625" style="53"/>
    <col min="13303" max="13303" width="32" style="53" customWidth="1"/>
    <col min="13304" max="13313" width="9.140625" style="53"/>
    <col min="13314" max="13314" width="6.5703125" style="53" customWidth="1"/>
    <col min="13315" max="13558" width="9.140625" style="53"/>
    <col min="13559" max="13559" width="32" style="53" customWidth="1"/>
    <col min="13560" max="13569" width="9.140625" style="53"/>
    <col min="13570" max="13570" width="6.5703125" style="53" customWidth="1"/>
    <col min="13571" max="13814" width="9.140625" style="53"/>
    <col min="13815" max="13815" width="32" style="53" customWidth="1"/>
    <col min="13816" max="13825" width="9.140625" style="53"/>
    <col min="13826" max="13826" width="6.5703125" style="53" customWidth="1"/>
    <col min="13827" max="14070" width="9.140625" style="53"/>
    <col min="14071" max="14071" width="32" style="53" customWidth="1"/>
    <col min="14072" max="14081" width="9.140625" style="53"/>
    <col min="14082" max="14082" width="6.5703125" style="53" customWidth="1"/>
    <col min="14083" max="14326" width="9.140625" style="53"/>
    <col min="14327" max="14327" width="32" style="53" customWidth="1"/>
    <col min="14328" max="14337" width="9.140625" style="53"/>
    <col min="14338" max="14338" width="6.5703125" style="53" customWidth="1"/>
    <col min="14339" max="14582" width="9.140625" style="53"/>
    <col min="14583" max="14583" width="32" style="53" customWidth="1"/>
    <col min="14584" max="14593" width="9.140625" style="53"/>
    <col min="14594" max="14594" width="6.5703125" style="53" customWidth="1"/>
    <col min="14595" max="14838" width="9.140625" style="53"/>
    <col min="14839" max="14839" width="32" style="53" customWidth="1"/>
    <col min="14840" max="14849" width="9.140625" style="53"/>
    <col min="14850" max="14850" width="6.5703125" style="53" customWidth="1"/>
    <col min="14851" max="15094" width="9.140625" style="53"/>
    <col min="15095" max="15095" width="32" style="53" customWidth="1"/>
    <col min="15096" max="15105" width="9.140625" style="53"/>
    <col min="15106" max="15106" width="6.5703125" style="53" customWidth="1"/>
    <col min="15107" max="15350" width="9.140625" style="53"/>
    <col min="15351" max="15351" width="32" style="53" customWidth="1"/>
    <col min="15352" max="15361" width="9.140625" style="53"/>
    <col min="15362" max="15362" width="6.5703125" style="53" customWidth="1"/>
    <col min="15363" max="15606" width="9.140625" style="53"/>
    <col min="15607" max="15607" width="32" style="53" customWidth="1"/>
    <col min="15608" max="15617" width="9.140625" style="53"/>
    <col min="15618" max="15618" width="6.5703125" style="53" customWidth="1"/>
    <col min="15619" max="15862" width="9.140625" style="53"/>
    <col min="15863" max="15863" width="32" style="53" customWidth="1"/>
    <col min="15864" max="15873" width="9.140625" style="53"/>
    <col min="15874" max="15874" width="6.5703125" style="53" customWidth="1"/>
    <col min="15875" max="16118" width="9.140625" style="53"/>
    <col min="16119" max="16119" width="32" style="53" customWidth="1"/>
    <col min="16120" max="16129" width="9.140625" style="53"/>
    <col min="16130" max="16130" width="6.5703125" style="53" customWidth="1"/>
    <col min="16131" max="16384" width="9.140625" style="53"/>
  </cols>
  <sheetData>
    <row r="1" spans="1:20" x14ac:dyDescent="0.2">
      <c r="B1" s="100" t="s">
        <v>107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52"/>
    </row>
    <row r="2" spans="1:20" x14ac:dyDescent="0.2">
      <c r="B2" s="100" t="s">
        <v>106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52"/>
    </row>
    <row r="3" spans="1:20" x14ac:dyDescent="0.2">
      <c r="B3" s="109" t="s">
        <v>110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54"/>
    </row>
    <row r="5" spans="1:20" ht="12.75" customHeight="1" x14ac:dyDescent="0.2">
      <c r="A5" s="58"/>
      <c r="B5" s="59" t="s">
        <v>4</v>
      </c>
      <c r="C5" s="103" t="s">
        <v>29</v>
      </c>
      <c r="D5" s="103" t="s">
        <v>30</v>
      </c>
      <c r="E5" s="103" t="s">
        <v>31</v>
      </c>
      <c r="F5" s="103" t="s">
        <v>32</v>
      </c>
      <c r="G5" s="103" t="s">
        <v>33</v>
      </c>
      <c r="H5" s="103" t="s">
        <v>34</v>
      </c>
      <c r="I5" s="103" t="s">
        <v>35</v>
      </c>
      <c r="J5" s="103" t="s">
        <v>32</v>
      </c>
      <c r="K5" s="103" t="s">
        <v>36</v>
      </c>
      <c r="L5" s="103" t="s">
        <v>37</v>
      </c>
      <c r="M5" s="103" t="s">
        <v>38</v>
      </c>
      <c r="N5" s="103" t="s">
        <v>32</v>
      </c>
      <c r="O5" s="103" t="s">
        <v>39</v>
      </c>
      <c r="P5" s="103" t="s">
        <v>40</v>
      </c>
      <c r="Q5" s="103" t="s">
        <v>41</v>
      </c>
      <c r="R5" s="103" t="s">
        <v>32</v>
      </c>
      <c r="S5" s="103" t="s">
        <v>32</v>
      </c>
    </row>
    <row r="6" spans="1:20" ht="13.5" customHeight="1" thickBot="1" x14ac:dyDescent="0.25">
      <c r="A6" s="60"/>
      <c r="B6" s="61" t="s">
        <v>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20" ht="22.5" x14ac:dyDescent="0.2">
      <c r="A7" s="63" t="s">
        <v>2</v>
      </c>
      <c r="B7" s="64"/>
      <c r="C7" s="73"/>
      <c r="D7" s="74"/>
      <c r="E7" s="74"/>
      <c r="F7" s="80"/>
      <c r="G7" s="74"/>
      <c r="H7" s="74"/>
      <c r="I7" s="74"/>
      <c r="J7" s="80"/>
      <c r="K7" s="74"/>
      <c r="L7" s="74"/>
      <c r="M7" s="74"/>
      <c r="N7" s="80"/>
      <c r="O7" s="74"/>
      <c r="P7" s="74"/>
      <c r="Q7" s="74"/>
      <c r="R7" s="80"/>
      <c r="S7" s="80"/>
    </row>
    <row r="8" spans="1:20" x14ac:dyDescent="0.2">
      <c r="A8" s="64"/>
      <c r="B8" s="65" t="s">
        <v>3</v>
      </c>
      <c r="C8" s="71">
        <v>17</v>
      </c>
      <c r="D8" s="71">
        <v>18</v>
      </c>
      <c r="E8" s="71">
        <v>37</v>
      </c>
      <c r="F8" s="80">
        <f t="shared" ref="F8:F14" si="0">SUM(C8:E8)</f>
        <v>72</v>
      </c>
      <c r="G8" s="74">
        <v>24</v>
      </c>
      <c r="H8" s="74">
        <v>12</v>
      </c>
      <c r="I8" s="74">
        <v>51</v>
      </c>
      <c r="J8" s="83">
        <f>SUM(G8:I8)</f>
        <v>87</v>
      </c>
      <c r="K8" s="74">
        <v>20</v>
      </c>
      <c r="L8" s="74">
        <v>4</v>
      </c>
      <c r="M8" s="74">
        <v>34</v>
      </c>
      <c r="N8" s="81">
        <f t="shared" ref="N8:N14" si="1">SUM(K8:M8)</f>
        <v>58</v>
      </c>
      <c r="O8" s="74">
        <v>13</v>
      </c>
      <c r="P8" s="74">
        <v>5</v>
      </c>
      <c r="Q8" s="74">
        <v>4</v>
      </c>
      <c r="R8" s="83">
        <f>SUM(O8:Q8)</f>
        <v>22</v>
      </c>
      <c r="S8" s="80">
        <f t="shared" ref="S8:S13" si="2">SUM(F8+J8+N8+R8)</f>
        <v>239</v>
      </c>
      <c r="T8" s="98"/>
    </row>
    <row r="9" spans="1:20" x14ac:dyDescent="0.2">
      <c r="A9" s="64"/>
      <c r="B9" s="65" t="s">
        <v>6</v>
      </c>
      <c r="C9" s="71">
        <v>33</v>
      </c>
      <c r="D9" s="71">
        <v>13</v>
      </c>
      <c r="E9" s="71">
        <v>14</v>
      </c>
      <c r="F9" s="81">
        <f t="shared" si="0"/>
        <v>60</v>
      </c>
      <c r="G9" s="66">
        <v>6</v>
      </c>
      <c r="H9" s="66">
        <v>11</v>
      </c>
      <c r="I9" s="66">
        <v>11</v>
      </c>
      <c r="J9" s="83">
        <f t="shared" ref="J9:J14" si="3">SUM(G9:I9)</f>
        <v>28</v>
      </c>
      <c r="K9" s="66">
        <v>21</v>
      </c>
      <c r="L9" s="66">
        <v>8</v>
      </c>
      <c r="M9" s="66">
        <v>8</v>
      </c>
      <c r="N9" s="81">
        <f t="shared" si="1"/>
        <v>37</v>
      </c>
      <c r="O9" s="66">
        <v>21</v>
      </c>
      <c r="P9" s="66">
        <v>17</v>
      </c>
      <c r="Q9" s="66">
        <v>6</v>
      </c>
      <c r="R9" s="83">
        <f t="shared" ref="R9:R14" si="4">SUM(O9:Q9)</f>
        <v>44</v>
      </c>
      <c r="S9" s="80">
        <f t="shared" si="2"/>
        <v>169</v>
      </c>
      <c r="T9" s="98"/>
    </row>
    <row r="10" spans="1:20" x14ac:dyDescent="0.2">
      <c r="A10" s="64"/>
      <c r="B10" s="67" t="s">
        <v>8</v>
      </c>
      <c r="C10" s="71">
        <v>3</v>
      </c>
      <c r="D10" s="71" t="s">
        <v>111</v>
      </c>
      <c r="E10" s="71" t="s">
        <v>111</v>
      </c>
      <c r="F10" s="81">
        <f t="shared" si="0"/>
        <v>3</v>
      </c>
      <c r="G10" s="66" t="s">
        <v>111</v>
      </c>
      <c r="H10" s="66" t="s">
        <v>111</v>
      </c>
      <c r="I10" s="68" t="s">
        <v>111</v>
      </c>
      <c r="J10" s="83">
        <f t="shared" si="3"/>
        <v>0</v>
      </c>
      <c r="K10" s="66"/>
      <c r="L10" s="68"/>
      <c r="M10" s="66"/>
      <c r="N10" s="81">
        <f t="shared" si="1"/>
        <v>0</v>
      </c>
      <c r="O10" s="68"/>
      <c r="P10" s="66"/>
      <c r="Q10" s="66"/>
      <c r="R10" s="83">
        <f t="shared" si="4"/>
        <v>0</v>
      </c>
      <c r="S10" s="80">
        <f t="shared" si="2"/>
        <v>3</v>
      </c>
      <c r="T10" s="98"/>
    </row>
    <row r="11" spans="1:20" x14ac:dyDescent="0.2">
      <c r="A11" s="64"/>
      <c r="B11" s="65" t="s">
        <v>7</v>
      </c>
      <c r="C11" s="71">
        <v>37</v>
      </c>
      <c r="D11" s="71">
        <v>31</v>
      </c>
      <c r="E11" s="71">
        <v>42</v>
      </c>
      <c r="F11" s="81">
        <f>SUM(C11:E11)</f>
        <v>110</v>
      </c>
      <c r="G11" s="66">
        <v>48</v>
      </c>
      <c r="H11" s="66">
        <v>35</v>
      </c>
      <c r="I11" s="66">
        <v>46</v>
      </c>
      <c r="J11" s="83">
        <f t="shared" si="3"/>
        <v>129</v>
      </c>
      <c r="K11" s="66">
        <v>38</v>
      </c>
      <c r="L11" s="66">
        <v>50</v>
      </c>
      <c r="M11" s="66">
        <v>41</v>
      </c>
      <c r="N11" s="81">
        <f t="shared" si="1"/>
        <v>129</v>
      </c>
      <c r="O11" s="66">
        <v>37</v>
      </c>
      <c r="P11" s="66">
        <v>33</v>
      </c>
      <c r="Q11" s="66">
        <v>35</v>
      </c>
      <c r="R11" s="83">
        <f t="shared" si="4"/>
        <v>105</v>
      </c>
      <c r="S11" s="80">
        <f>SUM(F11+J11+N11+R11)</f>
        <v>473</v>
      </c>
      <c r="T11" s="98"/>
    </row>
    <row r="12" spans="1:20" x14ac:dyDescent="0.2">
      <c r="A12" s="64"/>
      <c r="B12" s="67" t="s">
        <v>9</v>
      </c>
      <c r="C12" s="71" t="s">
        <v>111</v>
      </c>
      <c r="D12" s="71" t="s">
        <v>111</v>
      </c>
      <c r="E12" s="71" t="s">
        <v>111</v>
      </c>
      <c r="F12" s="81">
        <f t="shared" si="0"/>
        <v>0</v>
      </c>
      <c r="G12" s="66" t="s">
        <v>111</v>
      </c>
      <c r="H12" s="66">
        <v>1</v>
      </c>
      <c r="I12" s="66">
        <v>3</v>
      </c>
      <c r="J12" s="83">
        <f t="shared" si="3"/>
        <v>4</v>
      </c>
      <c r="K12" s="66">
        <v>1</v>
      </c>
      <c r="L12" s="66"/>
      <c r="M12" s="66">
        <v>1</v>
      </c>
      <c r="N12" s="81">
        <f t="shared" si="1"/>
        <v>2</v>
      </c>
      <c r="O12" s="66"/>
      <c r="P12" s="66"/>
      <c r="Q12" s="66"/>
      <c r="R12" s="83">
        <f t="shared" si="4"/>
        <v>0</v>
      </c>
      <c r="S12" s="80">
        <f t="shared" si="2"/>
        <v>6</v>
      </c>
      <c r="T12" s="98"/>
    </row>
    <row r="13" spans="1:20" x14ac:dyDescent="0.2">
      <c r="A13" s="64"/>
      <c r="B13" s="67" t="s">
        <v>10</v>
      </c>
      <c r="C13" s="71" t="s">
        <v>111</v>
      </c>
      <c r="D13" s="71" t="s">
        <v>111</v>
      </c>
      <c r="E13" s="72" t="s">
        <v>111</v>
      </c>
      <c r="F13" s="81">
        <f t="shared" si="0"/>
        <v>0</v>
      </c>
      <c r="G13" s="68"/>
      <c r="H13" s="66"/>
      <c r="I13" s="66"/>
      <c r="J13" s="83">
        <f t="shared" si="3"/>
        <v>0</v>
      </c>
      <c r="K13" s="66"/>
      <c r="L13" s="66">
        <v>2</v>
      </c>
      <c r="M13" s="68"/>
      <c r="N13" s="81">
        <f t="shared" si="1"/>
        <v>2</v>
      </c>
      <c r="O13" s="66"/>
      <c r="P13" s="68"/>
      <c r="Q13" s="66"/>
      <c r="R13" s="83">
        <f t="shared" si="4"/>
        <v>0</v>
      </c>
      <c r="S13" s="80">
        <f t="shared" si="2"/>
        <v>2</v>
      </c>
      <c r="T13" s="98"/>
    </row>
    <row r="14" spans="1:20" x14ac:dyDescent="0.2">
      <c r="A14" s="64"/>
      <c r="B14" s="65" t="s">
        <v>11</v>
      </c>
      <c r="C14" s="66">
        <v>136</v>
      </c>
      <c r="D14" s="66">
        <v>68</v>
      </c>
      <c r="E14" s="72">
        <v>72</v>
      </c>
      <c r="F14" s="81">
        <f t="shared" si="0"/>
        <v>276</v>
      </c>
      <c r="G14" s="66">
        <v>98</v>
      </c>
      <c r="H14" s="66">
        <v>55</v>
      </c>
      <c r="I14" s="66">
        <v>68</v>
      </c>
      <c r="J14" s="83">
        <f t="shared" si="3"/>
        <v>221</v>
      </c>
      <c r="K14" s="66">
        <v>64</v>
      </c>
      <c r="L14" s="66">
        <v>51</v>
      </c>
      <c r="M14" s="66">
        <v>49</v>
      </c>
      <c r="N14" s="81">
        <f t="shared" si="1"/>
        <v>164</v>
      </c>
      <c r="O14" s="66">
        <v>37</v>
      </c>
      <c r="P14" s="66">
        <v>55</v>
      </c>
      <c r="Q14" s="66">
        <v>150</v>
      </c>
      <c r="R14" s="83">
        <f t="shared" si="4"/>
        <v>242</v>
      </c>
      <c r="S14" s="80">
        <f>SUM(F14+J14+N14+R14)</f>
        <v>903</v>
      </c>
      <c r="T14" s="98"/>
    </row>
    <row r="15" spans="1:20" x14ac:dyDescent="0.2">
      <c r="A15" s="62"/>
      <c r="B15" s="90" t="s">
        <v>19</v>
      </c>
      <c r="C15" s="95">
        <f>SUM(C8:C14)</f>
        <v>226</v>
      </c>
      <c r="D15" s="95">
        <f>SUM(D8:D14)</f>
        <v>130</v>
      </c>
      <c r="E15" s="91">
        <f>SUM(E8:E14)</f>
        <v>165</v>
      </c>
      <c r="F15" s="94">
        <f>SUM(F7:F14)</f>
        <v>521</v>
      </c>
      <c r="G15" s="95">
        <f t="shared" ref="G15:I15" si="5">SUM(G7:G14)</f>
        <v>176</v>
      </c>
      <c r="H15" s="95">
        <f t="shared" si="5"/>
        <v>114</v>
      </c>
      <c r="I15" s="95">
        <f t="shared" si="5"/>
        <v>179</v>
      </c>
      <c r="J15" s="88">
        <f t="shared" ref="J15:R15" si="6">SUM(J7:J14)</f>
        <v>469</v>
      </c>
      <c r="K15" s="89">
        <v>144</v>
      </c>
      <c r="L15" s="89">
        <v>115</v>
      </c>
      <c r="M15" s="89">
        <v>133</v>
      </c>
      <c r="N15" s="88">
        <f t="shared" si="6"/>
        <v>392</v>
      </c>
      <c r="O15" s="97">
        <f t="shared" si="6"/>
        <v>108</v>
      </c>
      <c r="P15" s="97">
        <f t="shared" si="6"/>
        <v>110</v>
      </c>
      <c r="Q15" s="97">
        <f t="shared" si="6"/>
        <v>195</v>
      </c>
      <c r="R15" s="88">
        <f t="shared" si="6"/>
        <v>413</v>
      </c>
      <c r="S15" s="88">
        <f>SUM(S7:S14)</f>
        <v>1795</v>
      </c>
      <c r="T15" s="98"/>
    </row>
    <row r="16" spans="1:20" ht="22.5" x14ac:dyDescent="0.2">
      <c r="A16" s="63" t="s">
        <v>12</v>
      </c>
      <c r="B16" s="64"/>
      <c r="C16" s="75"/>
      <c r="D16" s="75"/>
      <c r="E16" s="75"/>
      <c r="F16" s="83"/>
      <c r="G16" s="75"/>
      <c r="H16" s="75"/>
      <c r="I16" s="75"/>
      <c r="J16" s="83"/>
      <c r="K16" s="75"/>
      <c r="L16" s="75"/>
      <c r="M16" s="75"/>
      <c r="N16" s="83"/>
      <c r="O16" s="75"/>
      <c r="P16" s="75"/>
      <c r="Q16" s="75"/>
      <c r="R16" s="83"/>
      <c r="S16" s="83"/>
    </row>
    <row r="17" spans="1:20" x14ac:dyDescent="0.2">
      <c r="A17" s="64"/>
      <c r="B17" s="65" t="s">
        <v>0</v>
      </c>
      <c r="C17" s="75">
        <v>851</v>
      </c>
      <c r="D17" s="75">
        <v>952</v>
      </c>
      <c r="E17" s="75">
        <v>884</v>
      </c>
      <c r="F17" s="83">
        <f>SUM(C17:E17)</f>
        <v>2687</v>
      </c>
      <c r="G17" s="75">
        <v>1011</v>
      </c>
      <c r="H17" s="75">
        <v>767</v>
      </c>
      <c r="I17" s="75">
        <v>945</v>
      </c>
      <c r="J17" s="83">
        <f>SUM(G17:I17)</f>
        <v>2723</v>
      </c>
      <c r="K17" s="75">
        <v>836</v>
      </c>
      <c r="L17" s="75">
        <v>827</v>
      </c>
      <c r="M17" s="75">
        <v>959</v>
      </c>
      <c r="N17" s="83">
        <f>SUM(K17:M17)</f>
        <v>2622</v>
      </c>
      <c r="O17" s="75">
        <v>907</v>
      </c>
      <c r="P17" s="75">
        <v>969</v>
      </c>
      <c r="Q17" s="75">
        <v>863</v>
      </c>
      <c r="R17" s="83">
        <f t="shared" ref="R17:R18" si="7">SUM(O17:Q17)</f>
        <v>2739</v>
      </c>
      <c r="S17" s="80">
        <f>SUM(F17+J17+N17+R17)</f>
        <v>10771</v>
      </c>
      <c r="T17" s="98"/>
    </row>
    <row r="18" spans="1:20" x14ac:dyDescent="0.2">
      <c r="A18" s="64"/>
      <c r="B18" s="65" t="s">
        <v>1</v>
      </c>
      <c r="C18" s="66">
        <v>220</v>
      </c>
      <c r="D18" s="66">
        <v>133</v>
      </c>
      <c r="E18" s="66">
        <v>186</v>
      </c>
      <c r="F18" s="81">
        <f>SUM(C18:E18)</f>
        <v>539</v>
      </c>
      <c r="G18" s="66">
        <v>204</v>
      </c>
      <c r="H18" s="66">
        <v>128</v>
      </c>
      <c r="I18" s="75">
        <v>182</v>
      </c>
      <c r="J18" s="83">
        <f>SUM(G18:I18)</f>
        <v>514</v>
      </c>
      <c r="K18" s="66">
        <v>214</v>
      </c>
      <c r="L18" s="66">
        <v>203</v>
      </c>
      <c r="M18" s="66">
        <v>251</v>
      </c>
      <c r="N18" s="81">
        <f>SUM(K18:M18)</f>
        <v>668</v>
      </c>
      <c r="O18" s="66">
        <v>260</v>
      </c>
      <c r="P18" s="66">
        <v>195</v>
      </c>
      <c r="Q18" s="66">
        <v>196</v>
      </c>
      <c r="R18" s="83">
        <f t="shared" si="7"/>
        <v>651</v>
      </c>
      <c r="S18" s="80">
        <f>SUM(F18+J18+N18+R18)</f>
        <v>2372</v>
      </c>
      <c r="T18" s="98"/>
    </row>
    <row r="19" spans="1:20" x14ac:dyDescent="0.2">
      <c r="A19" s="62"/>
      <c r="B19" s="90" t="s">
        <v>19</v>
      </c>
      <c r="C19" s="95">
        <f>SUM(C17:C18)</f>
        <v>1071</v>
      </c>
      <c r="D19" s="95">
        <f>SUM(D17:D18)</f>
        <v>1085</v>
      </c>
      <c r="E19" s="95">
        <f>SUM(E17:E18)</f>
        <v>1070</v>
      </c>
      <c r="F19" s="94">
        <f>SUM(F16:F18)</f>
        <v>3226</v>
      </c>
      <c r="G19" s="95">
        <f t="shared" ref="G19:I19" si="8">SUM(G16:G18)</f>
        <v>1215</v>
      </c>
      <c r="H19" s="95">
        <f t="shared" si="8"/>
        <v>895</v>
      </c>
      <c r="I19" s="95">
        <f t="shared" si="8"/>
        <v>1127</v>
      </c>
      <c r="J19" s="88">
        <f t="shared" ref="J19:S19" si="9">SUM(J16:J18)</f>
        <v>3237</v>
      </c>
      <c r="K19" s="89">
        <v>1050</v>
      </c>
      <c r="L19" s="89">
        <v>1030</v>
      </c>
      <c r="M19" s="89">
        <v>1210</v>
      </c>
      <c r="N19" s="88">
        <f t="shared" si="9"/>
        <v>3290</v>
      </c>
      <c r="O19" s="97">
        <f t="shared" si="9"/>
        <v>1167</v>
      </c>
      <c r="P19" s="97">
        <f t="shared" si="9"/>
        <v>1164</v>
      </c>
      <c r="Q19" s="97">
        <f t="shared" si="9"/>
        <v>1059</v>
      </c>
      <c r="R19" s="88">
        <f t="shared" si="9"/>
        <v>3390</v>
      </c>
      <c r="S19" s="88">
        <f t="shared" si="9"/>
        <v>13143</v>
      </c>
      <c r="T19" s="98"/>
    </row>
    <row r="20" spans="1:20" ht="22.5" x14ac:dyDescent="0.2">
      <c r="A20" s="63" t="s">
        <v>13</v>
      </c>
      <c r="B20" s="64"/>
      <c r="C20" s="75"/>
      <c r="D20" s="75"/>
      <c r="E20" s="75"/>
      <c r="F20" s="83"/>
      <c r="G20" s="75"/>
      <c r="H20" s="75"/>
      <c r="I20" s="75"/>
      <c r="J20" s="83"/>
      <c r="K20" s="75"/>
      <c r="L20" s="75"/>
      <c r="M20" s="75"/>
      <c r="N20" s="83"/>
      <c r="O20" s="75"/>
      <c r="P20" s="75"/>
      <c r="Q20" s="75"/>
      <c r="R20" s="83"/>
      <c r="S20" s="83"/>
    </row>
    <row r="21" spans="1:20" x14ac:dyDescent="0.2">
      <c r="A21" s="64"/>
      <c r="B21" s="69" t="s">
        <v>14</v>
      </c>
      <c r="C21" s="71" t="s">
        <v>111</v>
      </c>
      <c r="D21" s="71" t="s">
        <v>111</v>
      </c>
      <c r="E21" s="71" t="s">
        <v>111</v>
      </c>
      <c r="F21" s="83">
        <f t="shared" ref="F21:F26" si="10">SUM(C21:E21)</f>
        <v>0</v>
      </c>
      <c r="G21" s="75">
        <v>2</v>
      </c>
      <c r="H21" s="75" t="s">
        <v>111</v>
      </c>
      <c r="I21" s="75" t="s">
        <v>111</v>
      </c>
      <c r="J21" s="83">
        <f t="shared" ref="J21:J26" si="11">SUM(G21:I21)</f>
        <v>2</v>
      </c>
      <c r="K21" s="75"/>
      <c r="L21" s="75"/>
      <c r="M21" s="75">
        <v>1</v>
      </c>
      <c r="N21" s="83">
        <f>SUM(K21:M21)</f>
        <v>1</v>
      </c>
      <c r="O21" s="75"/>
      <c r="P21" s="75">
        <v>1</v>
      </c>
      <c r="Q21" s="75">
        <v>1</v>
      </c>
      <c r="R21" s="83">
        <f t="shared" ref="R21:R26" si="12">SUM(O21:Q21)</f>
        <v>2</v>
      </c>
      <c r="S21" s="80">
        <f t="shared" ref="S21:S26" si="13">SUM(F21+J21+N21+R21)</f>
        <v>5</v>
      </c>
      <c r="T21" s="98"/>
    </row>
    <row r="22" spans="1:20" x14ac:dyDescent="0.2">
      <c r="A22" s="64"/>
      <c r="B22" s="69" t="s">
        <v>15</v>
      </c>
      <c r="C22" s="66">
        <v>19</v>
      </c>
      <c r="D22" s="66">
        <v>22</v>
      </c>
      <c r="E22" s="92">
        <v>10</v>
      </c>
      <c r="F22" s="81">
        <f t="shared" si="10"/>
        <v>51</v>
      </c>
      <c r="G22" s="66">
        <v>53</v>
      </c>
      <c r="H22" s="66">
        <v>38</v>
      </c>
      <c r="I22" s="66">
        <v>35</v>
      </c>
      <c r="J22" s="83">
        <f t="shared" si="11"/>
        <v>126</v>
      </c>
      <c r="K22" s="66">
        <v>18</v>
      </c>
      <c r="L22" s="66">
        <v>26</v>
      </c>
      <c r="M22" s="66">
        <v>23</v>
      </c>
      <c r="N22" s="81">
        <f>SUM(K22:M22)</f>
        <v>67</v>
      </c>
      <c r="O22" s="66">
        <v>25</v>
      </c>
      <c r="P22" s="66">
        <v>20</v>
      </c>
      <c r="Q22" s="66">
        <v>7</v>
      </c>
      <c r="R22" s="83">
        <f t="shared" si="12"/>
        <v>52</v>
      </c>
      <c r="S22" s="80">
        <f t="shared" si="13"/>
        <v>296</v>
      </c>
      <c r="T22" s="98"/>
    </row>
    <row r="23" spans="1:20" x14ac:dyDescent="0.2">
      <c r="A23" s="64"/>
      <c r="B23" s="69" t="s">
        <v>16</v>
      </c>
      <c r="C23" s="66">
        <v>132</v>
      </c>
      <c r="D23" s="66">
        <v>152</v>
      </c>
      <c r="E23" s="71">
        <v>149</v>
      </c>
      <c r="F23" s="83">
        <f t="shared" si="10"/>
        <v>433</v>
      </c>
      <c r="G23" s="66">
        <v>148</v>
      </c>
      <c r="H23" s="66">
        <v>40</v>
      </c>
      <c r="I23" s="66">
        <v>49</v>
      </c>
      <c r="J23" s="83">
        <f t="shared" si="11"/>
        <v>237</v>
      </c>
      <c r="K23" s="66">
        <v>76</v>
      </c>
      <c r="L23" s="66">
        <v>104</v>
      </c>
      <c r="M23" s="66">
        <v>54</v>
      </c>
      <c r="N23" s="81">
        <f>SUM(K23:M23)</f>
        <v>234</v>
      </c>
      <c r="O23" s="66">
        <v>53</v>
      </c>
      <c r="P23" s="66">
        <v>69</v>
      </c>
      <c r="Q23" s="66">
        <v>99</v>
      </c>
      <c r="R23" s="83">
        <f t="shared" si="12"/>
        <v>221</v>
      </c>
      <c r="S23" s="80">
        <f t="shared" si="13"/>
        <v>1125</v>
      </c>
      <c r="T23" s="98"/>
    </row>
    <row r="24" spans="1:20" x14ac:dyDescent="0.2">
      <c r="A24" s="64"/>
      <c r="B24" s="69" t="s">
        <v>17</v>
      </c>
      <c r="C24" s="68" t="s">
        <v>111</v>
      </c>
      <c r="D24" s="68">
        <v>1</v>
      </c>
      <c r="E24" s="71" t="s">
        <v>111</v>
      </c>
      <c r="F24" s="83">
        <f t="shared" si="10"/>
        <v>1</v>
      </c>
      <c r="G24" s="66" t="s">
        <v>111</v>
      </c>
      <c r="H24" s="66" t="s">
        <v>111</v>
      </c>
      <c r="I24" s="66" t="s">
        <v>111</v>
      </c>
      <c r="J24" s="83">
        <f t="shared" si="11"/>
        <v>0</v>
      </c>
      <c r="K24" s="66"/>
      <c r="L24" s="66">
        <v>1</v>
      </c>
      <c r="M24" s="66">
        <v>1</v>
      </c>
      <c r="N24" s="81">
        <f t="shared" ref="N24:N25" si="14">SUM(K24:M24)</f>
        <v>2</v>
      </c>
      <c r="O24" s="66"/>
      <c r="P24" s="68"/>
      <c r="Q24" s="68">
        <v>2</v>
      </c>
      <c r="R24" s="83">
        <f t="shared" si="12"/>
        <v>2</v>
      </c>
      <c r="S24" s="80">
        <f t="shared" si="13"/>
        <v>5</v>
      </c>
      <c r="T24" s="98"/>
    </row>
    <row r="25" spans="1:20" x14ac:dyDescent="0.2">
      <c r="A25" s="64"/>
      <c r="B25" s="69" t="s">
        <v>18</v>
      </c>
      <c r="C25" s="66">
        <v>1</v>
      </c>
      <c r="D25" s="66">
        <v>2</v>
      </c>
      <c r="E25" s="71">
        <v>4</v>
      </c>
      <c r="F25" s="83">
        <f t="shared" si="10"/>
        <v>7</v>
      </c>
      <c r="G25" s="66">
        <v>4</v>
      </c>
      <c r="H25" s="66" t="s">
        <v>111</v>
      </c>
      <c r="I25" s="66">
        <v>12</v>
      </c>
      <c r="J25" s="83">
        <f t="shared" si="11"/>
        <v>16</v>
      </c>
      <c r="K25" s="66">
        <v>7</v>
      </c>
      <c r="L25" s="66">
        <v>1</v>
      </c>
      <c r="M25" s="66">
        <v>5</v>
      </c>
      <c r="N25" s="81">
        <f t="shared" si="14"/>
        <v>13</v>
      </c>
      <c r="O25" s="66"/>
      <c r="P25" s="66">
        <v>1</v>
      </c>
      <c r="Q25" s="66">
        <v>12</v>
      </c>
      <c r="R25" s="83">
        <f t="shared" si="12"/>
        <v>13</v>
      </c>
      <c r="S25" s="80">
        <f t="shared" si="13"/>
        <v>49</v>
      </c>
      <c r="T25" s="98"/>
    </row>
    <row r="26" spans="1:20" x14ac:dyDescent="0.2">
      <c r="A26" s="64"/>
      <c r="B26" s="69" t="s">
        <v>109</v>
      </c>
      <c r="C26" s="66">
        <v>64</v>
      </c>
      <c r="D26" s="66">
        <v>63</v>
      </c>
      <c r="E26" s="66">
        <v>99</v>
      </c>
      <c r="F26" s="81">
        <f t="shared" si="10"/>
        <v>226</v>
      </c>
      <c r="G26" s="66">
        <v>147</v>
      </c>
      <c r="H26" s="66">
        <v>96</v>
      </c>
      <c r="I26" s="66">
        <v>50</v>
      </c>
      <c r="J26" s="83">
        <f t="shared" si="11"/>
        <v>293</v>
      </c>
      <c r="K26" s="66">
        <v>183</v>
      </c>
      <c r="L26" s="66">
        <v>161</v>
      </c>
      <c r="M26" s="66">
        <v>100</v>
      </c>
      <c r="N26" s="81">
        <f>SUM(K26:M26)</f>
        <v>444</v>
      </c>
      <c r="O26" s="66">
        <v>143</v>
      </c>
      <c r="P26" s="66">
        <v>103</v>
      </c>
      <c r="Q26" s="66">
        <v>24</v>
      </c>
      <c r="R26" s="83">
        <f t="shared" si="12"/>
        <v>270</v>
      </c>
      <c r="S26" s="80">
        <f t="shared" si="13"/>
        <v>1233</v>
      </c>
      <c r="T26" s="98"/>
    </row>
    <row r="27" spans="1:20" ht="12.75" customHeight="1" x14ac:dyDescent="0.2">
      <c r="A27" s="62"/>
      <c r="B27" s="90" t="s">
        <v>19</v>
      </c>
      <c r="C27" s="89">
        <f>SUM(C21:C26)</f>
        <v>216</v>
      </c>
      <c r="D27" s="89">
        <f t="shared" ref="D27:E27" si="15">SUM(D21:D26)</f>
        <v>240</v>
      </c>
      <c r="E27" s="89">
        <f t="shared" si="15"/>
        <v>262</v>
      </c>
      <c r="F27" s="89">
        <f>SUM(F21:F26)</f>
        <v>718</v>
      </c>
      <c r="G27" s="89">
        <f t="shared" ref="G27:R27" si="16">SUM(G20:G26)</f>
        <v>354</v>
      </c>
      <c r="H27" s="89">
        <f t="shared" si="16"/>
        <v>174</v>
      </c>
      <c r="I27" s="89">
        <f t="shared" si="16"/>
        <v>146</v>
      </c>
      <c r="J27" s="89">
        <f t="shared" si="16"/>
        <v>674</v>
      </c>
      <c r="K27" s="89">
        <f t="shared" si="16"/>
        <v>284</v>
      </c>
      <c r="L27" s="89">
        <f t="shared" si="16"/>
        <v>293</v>
      </c>
      <c r="M27" s="89">
        <f t="shared" si="16"/>
        <v>184</v>
      </c>
      <c r="N27" s="89">
        <f t="shared" si="16"/>
        <v>761</v>
      </c>
      <c r="O27" s="89">
        <f t="shared" si="16"/>
        <v>221</v>
      </c>
      <c r="P27" s="89">
        <f t="shared" si="16"/>
        <v>194</v>
      </c>
      <c r="Q27" s="89">
        <f t="shared" si="16"/>
        <v>145</v>
      </c>
      <c r="R27" s="89">
        <f t="shared" si="16"/>
        <v>560</v>
      </c>
      <c r="S27" s="89">
        <f>SUM(S20:S26)</f>
        <v>2713</v>
      </c>
      <c r="T27" s="98"/>
    </row>
    <row r="28" spans="1:20" x14ac:dyDescent="0.2">
      <c r="A28" s="70"/>
      <c r="B28" s="107" t="s">
        <v>20</v>
      </c>
      <c r="C28" s="105">
        <f>SUM(C15)+SUM(C19)+SUM(C27)</f>
        <v>1513</v>
      </c>
      <c r="D28" s="105">
        <f t="shared" ref="D28:S28" si="17">SUM(D15)+SUM(D19)+SUM(D27)</f>
        <v>1455</v>
      </c>
      <c r="E28" s="105">
        <f>SUM(E15)+SUM(E19)+SUM(E27)</f>
        <v>1497</v>
      </c>
      <c r="F28" s="105">
        <f>SUM(F15)+SUM(F19)+SUM(F27)</f>
        <v>4465</v>
      </c>
      <c r="G28" s="105">
        <f t="shared" si="17"/>
        <v>1745</v>
      </c>
      <c r="H28" s="105">
        <f t="shared" si="17"/>
        <v>1183</v>
      </c>
      <c r="I28" s="105">
        <f t="shared" si="17"/>
        <v>1452</v>
      </c>
      <c r="J28" s="105">
        <f t="shared" si="17"/>
        <v>4380</v>
      </c>
      <c r="K28" s="105">
        <f t="shared" si="17"/>
        <v>1478</v>
      </c>
      <c r="L28" s="105">
        <f t="shared" si="17"/>
        <v>1438</v>
      </c>
      <c r="M28" s="105">
        <f t="shared" si="17"/>
        <v>1527</v>
      </c>
      <c r="N28" s="105">
        <f t="shared" si="17"/>
        <v>4443</v>
      </c>
      <c r="O28" s="105">
        <f t="shared" si="17"/>
        <v>1496</v>
      </c>
      <c r="P28" s="105">
        <f t="shared" si="17"/>
        <v>1468</v>
      </c>
      <c r="Q28" s="105">
        <f t="shared" si="17"/>
        <v>1399</v>
      </c>
      <c r="R28" s="105">
        <f t="shared" si="17"/>
        <v>4363</v>
      </c>
      <c r="S28" s="105">
        <f t="shared" si="17"/>
        <v>17651</v>
      </c>
      <c r="T28" s="98"/>
    </row>
    <row r="29" spans="1:20" ht="13.5" thickBot="1" x14ac:dyDescent="0.25">
      <c r="A29" s="60"/>
      <c r="B29" s="108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</row>
    <row r="30" spans="1:20" x14ac:dyDescent="0.2">
      <c r="B30" s="55"/>
    </row>
    <row r="31" spans="1:20" ht="12.75" customHeight="1" x14ac:dyDescent="0.2">
      <c r="A31" s="52" t="s">
        <v>22</v>
      </c>
      <c r="B31" s="52" t="s">
        <v>21</v>
      </c>
    </row>
    <row r="32" spans="1:20" x14ac:dyDescent="0.2">
      <c r="A32" s="54" t="s">
        <v>27</v>
      </c>
      <c r="B32" s="56" t="s">
        <v>23</v>
      </c>
    </row>
    <row r="33" spans="1:18" x14ac:dyDescent="0.2">
      <c r="A33" s="57" t="s">
        <v>24</v>
      </c>
      <c r="B33" s="52" t="s">
        <v>25</v>
      </c>
    </row>
    <row r="34" spans="1:18" x14ac:dyDescent="0.2">
      <c r="B34" s="56" t="s">
        <v>26</v>
      </c>
    </row>
    <row r="42" spans="1:18" x14ac:dyDescent="0.2">
      <c r="A42" s="58"/>
      <c r="B42" s="59" t="s">
        <v>4</v>
      </c>
      <c r="C42" s="103" t="s">
        <v>29</v>
      </c>
      <c r="D42" s="103" t="s">
        <v>30</v>
      </c>
      <c r="E42" s="103" t="s">
        <v>31</v>
      </c>
      <c r="F42" s="103" t="s">
        <v>32</v>
      </c>
      <c r="G42" s="103" t="s">
        <v>33</v>
      </c>
      <c r="H42" s="103" t="s">
        <v>34</v>
      </c>
      <c r="I42" s="103" t="s">
        <v>35</v>
      </c>
      <c r="J42" s="103" t="s">
        <v>32</v>
      </c>
      <c r="K42" s="103" t="s">
        <v>36</v>
      </c>
      <c r="L42" s="103" t="s">
        <v>37</v>
      </c>
      <c r="M42" s="103" t="s">
        <v>38</v>
      </c>
      <c r="N42" s="103" t="s">
        <v>32</v>
      </c>
      <c r="O42" s="103" t="s">
        <v>39</v>
      </c>
      <c r="P42" s="103" t="s">
        <v>40</v>
      </c>
      <c r="Q42" s="103" t="s">
        <v>41</v>
      </c>
      <c r="R42" s="103" t="s">
        <v>32</v>
      </c>
    </row>
    <row r="43" spans="1:18" ht="13.5" thickBot="1" x14ac:dyDescent="0.25">
      <c r="A43" s="60"/>
      <c r="B43" s="61" t="s">
        <v>5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</row>
    <row r="44" spans="1:18" ht="22.5" x14ac:dyDescent="0.2">
      <c r="A44" s="63" t="s">
        <v>2</v>
      </c>
      <c r="B44" s="64"/>
      <c r="C44" s="73"/>
      <c r="D44" s="74"/>
      <c r="E44" s="74"/>
      <c r="F44" s="80"/>
      <c r="G44" s="74"/>
      <c r="H44" s="74"/>
      <c r="I44" s="74"/>
      <c r="J44" s="80"/>
      <c r="K44" s="74"/>
      <c r="L44" s="74"/>
      <c r="M44" s="74"/>
      <c r="N44" s="80"/>
      <c r="O44" s="74"/>
      <c r="P44" s="74"/>
      <c r="Q44" s="74"/>
      <c r="R44" s="80"/>
    </row>
    <row r="45" spans="1:18" x14ac:dyDescent="0.2">
      <c r="A45" s="64"/>
      <c r="B45" s="65" t="s">
        <v>3</v>
      </c>
      <c r="C45" s="74">
        <f>29+0+6</f>
        <v>35</v>
      </c>
      <c r="D45" s="74">
        <v>48</v>
      </c>
      <c r="E45" s="74">
        <v>134</v>
      </c>
      <c r="F45" s="80">
        <f t="shared" ref="F45:F51" si="18">SUM(C45:E45)</f>
        <v>217</v>
      </c>
      <c r="G45" s="74">
        <v>79</v>
      </c>
      <c r="H45" s="74">
        <v>79</v>
      </c>
      <c r="I45" s="74">
        <v>48</v>
      </c>
      <c r="J45" s="80">
        <f t="shared" ref="J45:J51" si="19">SUM(G45:I45)</f>
        <v>206</v>
      </c>
      <c r="K45" s="74">
        <v>64</v>
      </c>
      <c r="L45" s="74">
        <v>44</v>
      </c>
      <c r="M45" s="74">
        <v>8</v>
      </c>
      <c r="N45" s="80">
        <f t="shared" ref="N45:N51" si="20">SUM(K45:M45)</f>
        <v>116</v>
      </c>
      <c r="O45" s="74"/>
      <c r="P45" s="74"/>
      <c r="Q45" s="74"/>
      <c r="R45" s="80"/>
    </row>
    <row r="46" spans="1:18" x14ac:dyDescent="0.2">
      <c r="A46" s="64"/>
      <c r="B46" s="65" t="s">
        <v>6</v>
      </c>
      <c r="C46" s="71">
        <v>17</v>
      </c>
      <c r="D46" s="71">
        <v>13</v>
      </c>
      <c r="E46" s="71">
        <v>16</v>
      </c>
      <c r="F46" s="81">
        <f t="shared" si="18"/>
        <v>46</v>
      </c>
      <c r="G46" s="66">
        <v>34</v>
      </c>
      <c r="H46" s="66">
        <v>12</v>
      </c>
      <c r="I46" s="66">
        <v>13</v>
      </c>
      <c r="J46" s="80">
        <f t="shared" si="19"/>
        <v>59</v>
      </c>
      <c r="K46" s="66">
        <v>5</v>
      </c>
      <c r="L46" s="66">
        <v>4</v>
      </c>
      <c r="M46" s="66">
        <v>1</v>
      </c>
      <c r="N46" s="81">
        <f t="shared" si="20"/>
        <v>10</v>
      </c>
      <c r="O46" s="66"/>
      <c r="P46" s="66"/>
      <c r="Q46" s="66"/>
      <c r="R46" s="81"/>
    </row>
    <row r="47" spans="1:18" x14ac:dyDescent="0.2">
      <c r="A47" s="64"/>
      <c r="B47" s="67" t="s">
        <v>8</v>
      </c>
      <c r="C47" s="71">
        <v>20</v>
      </c>
      <c r="D47" s="71">
        <v>14</v>
      </c>
      <c r="E47" s="71">
        <v>25</v>
      </c>
      <c r="F47" s="81">
        <f t="shared" si="18"/>
        <v>59</v>
      </c>
      <c r="G47" s="66">
        <v>13</v>
      </c>
      <c r="H47" s="66">
        <v>12</v>
      </c>
      <c r="I47" s="68">
        <v>15</v>
      </c>
      <c r="J47" s="80">
        <f t="shared" si="19"/>
        <v>40</v>
      </c>
      <c r="K47" s="66">
        <v>21</v>
      </c>
      <c r="L47" s="68">
        <v>29</v>
      </c>
      <c r="M47" s="66">
        <v>9</v>
      </c>
      <c r="N47" s="81">
        <f t="shared" si="20"/>
        <v>59</v>
      </c>
      <c r="O47" s="68"/>
      <c r="P47" s="66"/>
      <c r="Q47" s="66"/>
      <c r="R47" s="82"/>
    </row>
    <row r="48" spans="1:18" x14ac:dyDescent="0.2">
      <c r="A48" s="64"/>
      <c r="B48" s="65" t="s">
        <v>7</v>
      </c>
      <c r="C48" s="71">
        <v>0</v>
      </c>
      <c r="D48" s="71">
        <v>2</v>
      </c>
      <c r="E48" s="71">
        <v>0</v>
      </c>
      <c r="F48" s="81">
        <f t="shared" si="18"/>
        <v>2</v>
      </c>
      <c r="G48" s="66">
        <v>1</v>
      </c>
      <c r="H48" s="66">
        <v>0</v>
      </c>
      <c r="I48" s="66">
        <v>3</v>
      </c>
      <c r="J48" s="80">
        <f t="shared" si="19"/>
        <v>4</v>
      </c>
      <c r="K48" s="66">
        <v>0</v>
      </c>
      <c r="L48" s="66">
        <v>0</v>
      </c>
      <c r="M48" s="66">
        <v>0</v>
      </c>
      <c r="N48" s="81">
        <f t="shared" si="20"/>
        <v>0</v>
      </c>
      <c r="O48" s="66"/>
      <c r="P48" s="66"/>
      <c r="Q48" s="66"/>
      <c r="R48" s="81"/>
    </row>
    <row r="49" spans="1:18" x14ac:dyDescent="0.2">
      <c r="A49" s="64"/>
      <c r="B49" s="67" t="s">
        <v>9</v>
      </c>
      <c r="C49" s="72">
        <v>47</v>
      </c>
      <c r="D49" s="72">
        <v>28</v>
      </c>
      <c r="E49" s="71">
        <v>57</v>
      </c>
      <c r="F49" s="81">
        <f t="shared" si="18"/>
        <v>132</v>
      </c>
      <c r="G49" s="66">
        <v>106</v>
      </c>
      <c r="H49" s="66">
        <v>39</v>
      </c>
      <c r="I49" s="66">
        <v>51</v>
      </c>
      <c r="J49" s="80">
        <f t="shared" si="19"/>
        <v>196</v>
      </c>
      <c r="K49" s="66">
        <v>91</v>
      </c>
      <c r="L49" s="66">
        <v>73</v>
      </c>
      <c r="M49" s="66">
        <v>32</v>
      </c>
      <c r="N49" s="81">
        <f t="shared" si="20"/>
        <v>196</v>
      </c>
      <c r="O49" s="66"/>
      <c r="P49" s="66"/>
      <c r="Q49" s="66"/>
      <c r="R49" s="81"/>
    </row>
    <row r="50" spans="1:18" x14ac:dyDescent="0.2">
      <c r="A50" s="64"/>
      <c r="B50" s="67" t="s">
        <v>10</v>
      </c>
      <c r="C50" s="72">
        <v>0</v>
      </c>
      <c r="D50" s="72">
        <v>0</v>
      </c>
      <c r="E50" s="72">
        <v>2</v>
      </c>
      <c r="F50" s="82">
        <f t="shared" si="18"/>
        <v>2</v>
      </c>
      <c r="G50" s="68">
        <v>6</v>
      </c>
      <c r="H50" s="66">
        <v>0</v>
      </c>
      <c r="I50" s="66">
        <v>0</v>
      </c>
      <c r="J50" s="80">
        <f t="shared" si="19"/>
        <v>6</v>
      </c>
      <c r="K50" s="66">
        <v>0</v>
      </c>
      <c r="L50" s="66">
        <v>4</v>
      </c>
      <c r="M50" s="68">
        <v>0</v>
      </c>
      <c r="N50" s="81">
        <f t="shared" si="20"/>
        <v>4</v>
      </c>
      <c r="O50" s="66"/>
      <c r="P50" s="68"/>
      <c r="Q50" s="66"/>
      <c r="R50" s="81"/>
    </row>
    <row r="51" spans="1:18" x14ac:dyDescent="0.2">
      <c r="A51" s="64"/>
      <c r="B51" s="65" t="s">
        <v>11</v>
      </c>
      <c r="C51" s="66">
        <v>212</v>
      </c>
      <c r="D51" s="66">
        <v>97</v>
      </c>
      <c r="E51" s="66">
        <v>108</v>
      </c>
      <c r="F51" s="81">
        <f t="shared" si="18"/>
        <v>417</v>
      </c>
      <c r="G51" s="66">
        <v>92</v>
      </c>
      <c r="H51" s="66">
        <v>60</v>
      </c>
      <c r="I51" s="66">
        <v>89</v>
      </c>
      <c r="J51" s="80">
        <f t="shared" si="19"/>
        <v>241</v>
      </c>
      <c r="K51" s="66">
        <v>47</v>
      </c>
      <c r="L51" s="66">
        <v>42</v>
      </c>
      <c r="M51" s="66">
        <v>43</v>
      </c>
      <c r="N51" s="81">
        <f t="shared" si="20"/>
        <v>132</v>
      </c>
      <c r="O51" s="66"/>
      <c r="P51" s="66"/>
      <c r="Q51" s="66"/>
      <c r="R51" s="81"/>
    </row>
    <row r="52" spans="1:18" x14ac:dyDescent="0.2">
      <c r="A52" s="62"/>
      <c r="B52" s="90" t="s">
        <v>19</v>
      </c>
      <c r="C52" s="89">
        <f t="shared" ref="C52:R52" si="21">SUM(C44:C51)</f>
        <v>331</v>
      </c>
      <c r="D52" s="89">
        <f t="shared" si="21"/>
        <v>202</v>
      </c>
      <c r="E52" s="89">
        <f t="shared" si="21"/>
        <v>342</v>
      </c>
      <c r="F52" s="88">
        <f t="shared" si="21"/>
        <v>875</v>
      </c>
      <c r="G52" s="89">
        <f t="shared" si="21"/>
        <v>331</v>
      </c>
      <c r="H52" s="89">
        <f t="shared" si="21"/>
        <v>202</v>
      </c>
      <c r="I52" s="89">
        <f t="shared" si="21"/>
        <v>219</v>
      </c>
      <c r="J52" s="88">
        <f t="shared" si="21"/>
        <v>752</v>
      </c>
      <c r="K52" s="89">
        <f t="shared" si="21"/>
        <v>228</v>
      </c>
      <c r="L52" s="89">
        <f t="shared" si="21"/>
        <v>196</v>
      </c>
      <c r="M52" s="89">
        <f t="shared" si="21"/>
        <v>93</v>
      </c>
      <c r="N52" s="88">
        <f t="shared" si="21"/>
        <v>517</v>
      </c>
      <c r="O52" s="89">
        <f t="shared" si="21"/>
        <v>0</v>
      </c>
      <c r="P52" s="89">
        <f t="shared" si="21"/>
        <v>0</v>
      </c>
      <c r="Q52" s="89">
        <f t="shared" si="21"/>
        <v>0</v>
      </c>
      <c r="R52" s="88">
        <f t="shared" si="21"/>
        <v>0</v>
      </c>
    </row>
    <row r="53" spans="1:18" ht="12.75" customHeight="1" x14ac:dyDescent="0.2">
      <c r="A53" s="63" t="s">
        <v>12</v>
      </c>
      <c r="B53" s="64"/>
      <c r="C53" s="75"/>
      <c r="D53" s="75"/>
      <c r="E53" s="75"/>
      <c r="F53" s="83"/>
      <c r="G53" s="75"/>
      <c r="H53" s="75"/>
      <c r="I53" s="75"/>
      <c r="J53" s="83"/>
      <c r="K53" s="75"/>
      <c r="L53" s="75"/>
      <c r="M53" s="75"/>
      <c r="N53" s="83"/>
      <c r="O53" s="75"/>
      <c r="P53" s="75"/>
      <c r="Q53" s="75"/>
      <c r="R53" s="83"/>
    </row>
    <row r="54" spans="1:18" x14ac:dyDescent="0.2">
      <c r="A54" s="64"/>
      <c r="B54" s="65" t="s">
        <v>0</v>
      </c>
      <c r="C54" s="75">
        <v>1630</v>
      </c>
      <c r="D54" s="75">
        <v>1146</v>
      </c>
      <c r="E54" s="75">
        <v>1580</v>
      </c>
      <c r="F54" s="83">
        <f>SUM(C54:E54)</f>
        <v>4356</v>
      </c>
      <c r="G54" s="75">
        <v>1451</v>
      </c>
      <c r="H54" s="75">
        <v>1364</v>
      </c>
      <c r="I54" s="75">
        <v>1404</v>
      </c>
      <c r="J54" s="83">
        <f>SUM(G54:I54)</f>
        <v>4219</v>
      </c>
      <c r="K54" s="75">
        <v>960</v>
      </c>
      <c r="L54" s="75">
        <v>1006</v>
      </c>
      <c r="M54" s="75">
        <v>830</v>
      </c>
      <c r="N54" s="83">
        <f>SUM(K54:M54)</f>
        <v>2796</v>
      </c>
      <c r="O54" s="75"/>
      <c r="P54" s="75"/>
      <c r="Q54" s="75"/>
      <c r="R54" s="83"/>
    </row>
    <row r="55" spans="1:18" x14ac:dyDescent="0.2">
      <c r="A55" s="64"/>
      <c r="B55" s="65" t="s">
        <v>1</v>
      </c>
      <c r="C55" s="66">
        <v>216</v>
      </c>
      <c r="D55" s="66">
        <v>189</v>
      </c>
      <c r="E55" s="66">
        <v>302</v>
      </c>
      <c r="F55" s="81">
        <f>SUM(C55:E55)</f>
        <v>707</v>
      </c>
      <c r="G55" s="66">
        <v>236</v>
      </c>
      <c r="H55" s="66">
        <v>206</v>
      </c>
      <c r="I55" s="75">
        <v>235</v>
      </c>
      <c r="J55" s="83">
        <f>SUM(G55:I55)</f>
        <v>677</v>
      </c>
      <c r="K55" s="66">
        <v>118</v>
      </c>
      <c r="L55" s="66">
        <v>104</v>
      </c>
      <c r="M55" s="66">
        <v>95</v>
      </c>
      <c r="N55" s="81">
        <f>SUM(K55:M55)</f>
        <v>317</v>
      </c>
      <c r="O55" s="66"/>
      <c r="P55" s="66"/>
      <c r="Q55" s="66"/>
      <c r="R55" s="81"/>
    </row>
    <row r="56" spans="1:18" x14ac:dyDescent="0.2">
      <c r="A56" s="62"/>
      <c r="B56" s="90" t="s">
        <v>19</v>
      </c>
      <c r="C56" s="89">
        <f t="shared" ref="C56:R56" si="22">SUM(C53:C55)</f>
        <v>1846</v>
      </c>
      <c r="D56" s="89">
        <f t="shared" si="22"/>
        <v>1335</v>
      </c>
      <c r="E56" s="89">
        <f t="shared" si="22"/>
        <v>1882</v>
      </c>
      <c r="F56" s="88">
        <f t="shared" si="22"/>
        <v>5063</v>
      </c>
      <c r="G56" s="89">
        <f t="shared" si="22"/>
        <v>1687</v>
      </c>
      <c r="H56" s="89">
        <f t="shared" si="22"/>
        <v>1570</v>
      </c>
      <c r="I56" s="89">
        <f t="shared" si="22"/>
        <v>1639</v>
      </c>
      <c r="J56" s="88">
        <f t="shared" si="22"/>
        <v>4896</v>
      </c>
      <c r="K56" s="89">
        <f t="shared" si="22"/>
        <v>1078</v>
      </c>
      <c r="L56" s="89">
        <f t="shared" si="22"/>
        <v>1110</v>
      </c>
      <c r="M56" s="89">
        <f t="shared" si="22"/>
        <v>925</v>
      </c>
      <c r="N56" s="88">
        <f t="shared" si="22"/>
        <v>3113</v>
      </c>
      <c r="O56" s="89">
        <f t="shared" si="22"/>
        <v>0</v>
      </c>
      <c r="P56" s="89">
        <f t="shared" si="22"/>
        <v>0</v>
      </c>
      <c r="Q56" s="89">
        <f t="shared" si="22"/>
        <v>0</v>
      </c>
      <c r="R56" s="88">
        <f t="shared" si="22"/>
        <v>0</v>
      </c>
    </row>
    <row r="57" spans="1:18" ht="22.5" x14ac:dyDescent="0.2">
      <c r="A57" s="63" t="s">
        <v>13</v>
      </c>
      <c r="B57" s="64"/>
      <c r="C57" s="75"/>
      <c r="D57" s="75"/>
      <c r="E57" s="75"/>
      <c r="F57" s="83"/>
      <c r="G57" s="75"/>
      <c r="H57" s="75"/>
      <c r="I57" s="75"/>
      <c r="J57" s="83"/>
      <c r="K57" s="75"/>
      <c r="L57" s="75"/>
      <c r="M57" s="75"/>
      <c r="N57" s="83"/>
      <c r="O57" s="75"/>
      <c r="P57" s="75"/>
      <c r="Q57" s="75"/>
      <c r="R57" s="83"/>
    </row>
    <row r="58" spans="1:18" x14ac:dyDescent="0.2">
      <c r="A58" s="64"/>
      <c r="B58" s="69" t="s">
        <v>14</v>
      </c>
      <c r="C58" s="75">
        <v>10</v>
      </c>
      <c r="D58" s="75">
        <v>11</v>
      </c>
      <c r="E58" s="75">
        <v>12</v>
      </c>
      <c r="F58" s="83">
        <f>SUM(C58:E58)</f>
        <v>33</v>
      </c>
      <c r="G58" s="75">
        <v>11</v>
      </c>
      <c r="H58" s="75">
        <v>19</v>
      </c>
      <c r="I58" s="75">
        <v>7</v>
      </c>
      <c r="J58" s="83">
        <f>SUM(G58:I58)</f>
        <v>37</v>
      </c>
      <c r="K58" s="75">
        <v>12</v>
      </c>
      <c r="L58" s="75">
        <v>9</v>
      </c>
      <c r="M58" s="75">
        <v>5</v>
      </c>
      <c r="N58" s="83">
        <f>SUM(K58:M58)</f>
        <v>26</v>
      </c>
      <c r="O58" s="75"/>
      <c r="P58" s="75"/>
      <c r="Q58" s="75"/>
      <c r="R58" s="83"/>
    </row>
    <row r="59" spans="1:18" x14ac:dyDescent="0.2">
      <c r="A59" s="64"/>
      <c r="B59" s="69" t="s">
        <v>15</v>
      </c>
      <c r="C59" s="66">
        <v>198</v>
      </c>
      <c r="D59" s="66">
        <v>452</v>
      </c>
      <c r="E59" s="66">
        <v>171</v>
      </c>
      <c r="F59" s="81">
        <f>SUM(C59:E59)</f>
        <v>821</v>
      </c>
      <c r="G59" s="66">
        <v>214</v>
      </c>
      <c r="H59" s="66">
        <v>159</v>
      </c>
      <c r="I59" s="66">
        <v>40</v>
      </c>
      <c r="J59" s="83">
        <f>SUM(G59:I59)</f>
        <v>413</v>
      </c>
      <c r="K59" s="66">
        <v>72</v>
      </c>
      <c r="L59" s="66">
        <v>2</v>
      </c>
      <c r="M59" s="66">
        <v>8</v>
      </c>
      <c r="N59" s="81">
        <f>SUM(K59:M59)</f>
        <v>82</v>
      </c>
      <c r="O59" s="66"/>
      <c r="P59" s="66"/>
      <c r="Q59" s="66"/>
      <c r="R59" s="81"/>
    </row>
    <row r="60" spans="1:18" x14ac:dyDescent="0.2">
      <c r="A60" s="64"/>
      <c r="B60" s="69" t="s">
        <v>16</v>
      </c>
      <c r="C60" s="66">
        <v>112</v>
      </c>
      <c r="D60" s="66">
        <v>96</v>
      </c>
      <c r="E60" s="66">
        <v>150</v>
      </c>
      <c r="F60" s="81">
        <f>SUM(C60:E60)</f>
        <v>358</v>
      </c>
      <c r="G60" s="66">
        <v>102</v>
      </c>
      <c r="H60" s="66">
        <v>117</v>
      </c>
      <c r="I60" s="66">
        <v>81</v>
      </c>
      <c r="J60" s="83">
        <f>SUM(G60:I60)</f>
        <v>300</v>
      </c>
      <c r="K60" s="66">
        <v>65</v>
      </c>
      <c r="L60" s="66">
        <v>59</v>
      </c>
      <c r="M60" s="66">
        <v>41</v>
      </c>
      <c r="N60" s="81">
        <f>SUM(K60:M60)</f>
        <v>165</v>
      </c>
      <c r="O60" s="66"/>
      <c r="P60" s="66"/>
      <c r="Q60" s="66"/>
      <c r="R60" s="81"/>
    </row>
    <row r="61" spans="1:18" x14ac:dyDescent="0.2">
      <c r="A61" s="64"/>
      <c r="B61" s="69" t="s">
        <v>17</v>
      </c>
      <c r="C61" s="68">
        <v>23</v>
      </c>
      <c r="D61" s="66">
        <v>18</v>
      </c>
      <c r="E61" s="68">
        <v>16</v>
      </c>
      <c r="F61" s="82">
        <f>SUM(C61:E61)</f>
        <v>57</v>
      </c>
      <c r="G61" s="66">
        <v>4</v>
      </c>
      <c r="H61" s="66">
        <v>0</v>
      </c>
      <c r="I61" s="66">
        <v>0</v>
      </c>
      <c r="J61" s="83">
        <f>SUM(G61:I61)</f>
        <v>4</v>
      </c>
      <c r="K61" s="66">
        <v>2</v>
      </c>
      <c r="L61" s="66">
        <v>3</v>
      </c>
      <c r="M61" s="66">
        <v>2</v>
      </c>
      <c r="N61" s="82">
        <f>SUM(K61:M61)</f>
        <v>7</v>
      </c>
      <c r="O61" s="66"/>
      <c r="P61" s="68"/>
      <c r="Q61" s="68"/>
      <c r="R61" s="81"/>
    </row>
    <row r="62" spans="1:18" x14ac:dyDescent="0.2">
      <c r="A62" s="64"/>
      <c r="B62" s="69" t="s">
        <v>18</v>
      </c>
      <c r="C62" s="66">
        <v>515</v>
      </c>
      <c r="D62" s="66">
        <v>277</v>
      </c>
      <c r="E62" s="66">
        <v>597</v>
      </c>
      <c r="F62" s="81">
        <f>SUM(C62:E62)</f>
        <v>1389</v>
      </c>
      <c r="G62" s="66">
        <v>538</v>
      </c>
      <c r="H62" s="66">
        <v>567</v>
      </c>
      <c r="I62" s="66">
        <v>468</v>
      </c>
      <c r="J62" s="83">
        <f>SUM(G62:I62)</f>
        <v>1573</v>
      </c>
      <c r="K62" s="66">
        <v>603</v>
      </c>
      <c r="L62" s="66">
        <v>440</v>
      </c>
      <c r="M62" s="66">
        <v>354</v>
      </c>
      <c r="N62" s="81">
        <f>SUM(K62:M62)</f>
        <v>1397</v>
      </c>
      <c r="O62" s="66"/>
      <c r="P62" s="66"/>
      <c r="Q62" s="66"/>
      <c r="R62" s="81"/>
    </row>
    <row r="63" spans="1:18" ht="12.75" customHeight="1" x14ac:dyDescent="0.2">
      <c r="A63" s="62"/>
      <c r="B63" s="90" t="s">
        <v>19</v>
      </c>
      <c r="C63" s="89">
        <f t="shared" ref="C63:R63" si="23">SUM(C57:C62)</f>
        <v>858</v>
      </c>
      <c r="D63" s="89">
        <f t="shared" si="23"/>
        <v>854</v>
      </c>
      <c r="E63" s="89">
        <f t="shared" si="23"/>
        <v>946</v>
      </c>
      <c r="F63" s="89">
        <f t="shared" si="23"/>
        <v>2658</v>
      </c>
      <c r="G63" s="89">
        <f t="shared" si="23"/>
        <v>869</v>
      </c>
      <c r="H63" s="89">
        <f t="shared" si="23"/>
        <v>862</v>
      </c>
      <c r="I63" s="89">
        <f t="shared" si="23"/>
        <v>596</v>
      </c>
      <c r="J63" s="89">
        <f t="shared" si="23"/>
        <v>2327</v>
      </c>
      <c r="K63" s="89">
        <f t="shared" si="23"/>
        <v>754</v>
      </c>
      <c r="L63" s="89">
        <f t="shared" si="23"/>
        <v>513</v>
      </c>
      <c r="M63" s="89">
        <f t="shared" si="23"/>
        <v>410</v>
      </c>
      <c r="N63" s="89">
        <f t="shared" si="23"/>
        <v>1677</v>
      </c>
      <c r="O63" s="89">
        <f t="shared" si="23"/>
        <v>0</v>
      </c>
      <c r="P63" s="89">
        <f t="shared" si="23"/>
        <v>0</v>
      </c>
      <c r="Q63" s="89">
        <f t="shared" si="23"/>
        <v>0</v>
      </c>
      <c r="R63" s="89">
        <f t="shared" si="23"/>
        <v>0</v>
      </c>
    </row>
    <row r="64" spans="1:18" x14ac:dyDescent="0.2">
      <c r="A64" s="70"/>
      <c r="B64" s="107" t="s">
        <v>20</v>
      </c>
      <c r="C64" s="105">
        <f t="shared" ref="C64:R64" si="24">SUM(C52)+SUM(C56)+SUM(C63)</f>
        <v>3035</v>
      </c>
      <c r="D64" s="105">
        <f t="shared" si="24"/>
        <v>2391</v>
      </c>
      <c r="E64" s="105">
        <f t="shared" si="24"/>
        <v>3170</v>
      </c>
      <c r="F64" s="105">
        <f t="shared" si="24"/>
        <v>8596</v>
      </c>
      <c r="G64" s="105">
        <f t="shared" si="24"/>
        <v>2887</v>
      </c>
      <c r="H64" s="105">
        <f t="shared" si="24"/>
        <v>2634</v>
      </c>
      <c r="I64" s="105">
        <f t="shared" si="24"/>
        <v>2454</v>
      </c>
      <c r="J64" s="105">
        <f t="shared" si="24"/>
        <v>7975</v>
      </c>
      <c r="K64" s="105">
        <f t="shared" si="24"/>
        <v>2060</v>
      </c>
      <c r="L64" s="105">
        <f t="shared" si="24"/>
        <v>1819</v>
      </c>
      <c r="M64" s="105">
        <f t="shared" si="24"/>
        <v>1428</v>
      </c>
      <c r="N64" s="105">
        <f t="shared" si="24"/>
        <v>5307</v>
      </c>
      <c r="O64" s="105">
        <f t="shared" si="24"/>
        <v>0</v>
      </c>
      <c r="P64" s="105">
        <f t="shared" si="24"/>
        <v>0</v>
      </c>
      <c r="Q64" s="105">
        <f t="shared" si="24"/>
        <v>0</v>
      </c>
      <c r="R64" s="105">
        <f t="shared" si="24"/>
        <v>0</v>
      </c>
    </row>
    <row r="65" spans="1:18" ht="13.5" thickBot="1" x14ac:dyDescent="0.25">
      <c r="A65" s="60"/>
      <c r="B65" s="108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7" spans="1:18" x14ac:dyDescent="0.2">
      <c r="B67" s="53" t="s">
        <v>48</v>
      </c>
    </row>
  </sheetData>
  <mergeCells count="71">
    <mergeCell ref="L64:L65"/>
    <mergeCell ref="M64:M65"/>
    <mergeCell ref="G64:G65"/>
    <mergeCell ref="H64:H65"/>
    <mergeCell ref="I64:I65"/>
    <mergeCell ref="J64:J65"/>
    <mergeCell ref="K64:K65"/>
    <mergeCell ref="B64:B65"/>
    <mergeCell ref="C64:C65"/>
    <mergeCell ref="D64:D65"/>
    <mergeCell ref="E64:E65"/>
    <mergeCell ref="F64:F65"/>
    <mergeCell ref="N64:N65"/>
    <mergeCell ref="O64:O65"/>
    <mergeCell ref="R28:R29"/>
    <mergeCell ref="S28:S29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S5:S6"/>
    <mergeCell ref="R5:R6"/>
    <mergeCell ref="P64:P65"/>
    <mergeCell ref="Q64:Q65"/>
    <mergeCell ref="R64:R65"/>
    <mergeCell ref="Q42:Q43"/>
    <mergeCell ref="R42:R43"/>
    <mergeCell ref="B1:L1"/>
    <mergeCell ref="B2:L2"/>
    <mergeCell ref="B3:L3"/>
    <mergeCell ref="G5:G6"/>
    <mergeCell ref="F5:F6"/>
    <mergeCell ref="E5:E6"/>
    <mergeCell ref="D5:D6"/>
    <mergeCell ref="C5:C6"/>
    <mergeCell ref="L5:L6"/>
    <mergeCell ref="H5:H6"/>
    <mergeCell ref="G28:G29"/>
    <mergeCell ref="H28:H29"/>
    <mergeCell ref="I28:I29"/>
    <mergeCell ref="J28:J29"/>
    <mergeCell ref="K28:K29"/>
    <mergeCell ref="M5:M6"/>
    <mergeCell ref="I5:I6"/>
    <mergeCell ref="J5:J6"/>
    <mergeCell ref="K5:K6"/>
    <mergeCell ref="L28:L29"/>
    <mergeCell ref="M28:M29"/>
    <mergeCell ref="B28:B29"/>
    <mergeCell ref="C28:C29"/>
    <mergeCell ref="D28:D29"/>
    <mergeCell ref="E28:E29"/>
    <mergeCell ref="F28:F29"/>
    <mergeCell ref="N5:N6"/>
    <mergeCell ref="O5:O6"/>
    <mergeCell ref="P5:P6"/>
    <mergeCell ref="Q5:Q6"/>
    <mergeCell ref="N28:N29"/>
    <mergeCell ref="O28:O29"/>
    <mergeCell ref="P28:P29"/>
    <mergeCell ref="Q28:Q29"/>
  </mergeCells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B20"/>
  <sheetViews>
    <sheetView topLeftCell="B1" workbookViewId="0">
      <selection activeCell="M21" sqref="M21"/>
    </sheetView>
  </sheetViews>
  <sheetFormatPr defaultRowHeight="15" x14ac:dyDescent="0.25"/>
  <sheetData>
    <row r="1" spans="3:54" x14ac:dyDescent="0.25">
      <c r="F1" s="116" t="s">
        <v>29</v>
      </c>
      <c r="G1" s="116"/>
      <c r="H1" s="116"/>
      <c r="I1" s="116"/>
      <c r="J1" s="116" t="s">
        <v>30</v>
      </c>
      <c r="K1" s="116"/>
      <c r="L1" s="116"/>
      <c r="M1" s="116"/>
      <c r="N1" s="116" t="s">
        <v>69</v>
      </c>
      <c r="O1" s="116"/>
      <c r="P1" s="116"/>
      <c r="Q1" s="116"/>
      <c r="R1" s="116" t="s">
        <v>74</v>
      </c>
      <c r="S1" s="116"/>
      <c r="T1" s="116"/>
      <c r="U1" s="116"/>
      <c r="V1" s="116" t="s">
        <v>75</v>
      </c>
      <c r="W1" s="116"/>
      <c r="X1" s="116"/>
      <c r="Y1" s="116"/>
      <c r="Z1" s="116" t="s">
        <v>35</v>
      </c>
      <c r="AA1" s="116"/>
      <c r="AB1" s="116"/>
      <c r="AC1" s="116"/>
      <c r="AD1" s="116" t="s">
        <v>76</v>
      </c>
      <c r="AE1" s="116"/>
      <c r="AF1" s="116"/>
      <c r="AG1" s="116"/>
      <c r="AH1" s="116" t="s">
        <v>77</v>
      </c>
      <c r="AI1" s="116"/>
      <c r="AJ1" s="116"/>
      <c r="AK1" s="116"/>
      <c r="AL1" s="116" t="s">
        <v>78</v>
      </c>
      <c r="AM1" s="116"/>
      <c r="AN1" s="116"/>
      <c r="AO1" s="116"/>
      <c r="AP1" s="116" t="s">
        <v>79</v>
      </c>
      <c r="AQ1" s="116"/>
      <c r="AR1" s="116"/>
      <c r="AS1" s="116"/>
      <c r="AT1" s="116" t="s">
        <v>40</v>
      </c>
      <c r="AU1" s="116"/>
      <c r="AV1" s="116"/>
      <c r="AW1" s="116"/>
      <c r="AX1" s="116" t="s">
        <v>80</v>
      </c>
      <c r="AY1" s="116"/>
      <c r="AZ1" s="116"/>
      <c r="BA1" s="116"/>
    </row>
    <row r="2" spans="3:54" x14ac:dyDescent="0.25">
      <c r="C2" s="111" t="s">
        <v>49</v>
      </c>
      <c r="D2" s="111"/>
      <c r="E2" s="111"/>
      <c r="F2" s="1" t="s">
        <v>70</v>
      </c>
      <c r="G2" s="1" t="s">
        <v>71</v>
      </c>
      <c r="H2" s="1" t="s">
        <v>72</v>
      </c>
      <c r="I2" s="1" t="s">
        <v>32</v>
      </c>
      <c r="J2" s="25" t="s">
        <v>70</v>
      </c>
      <c r="K2" s="1" t="s">
        <v>71</v>
      </c>
      <c r="L2" s="1" t="s">
        <v>72</v>
      </c>
      <c r="M2" s="1" t="s">
        <v>32</v>
      </c>
      <c r="N2" s="25" t="s">
        <v>70</v>
      </c>
      <c r="O2" s="1" t="s">
        <v>71</v>
      </c>
      <c r="P2" s="1" t="s">
        <v>72</v>
      </c>
      <c r="Q2" s="1" t="s">
        <v>32</v>
      </c>
      <c r="R2" s="25" t="s">
        <v>70</v>
      </c>
      <c r="S2" s="1" t="s">
        <v>71</v>
      </c>
      <c r="T2" s="1" t="s">
        <v>72</v>
      </c>
      <c r="U2" s="1" t="s">
        <v>32</v>
      </c>
      <c r="V2" s="25" t="s">
        <v>70</v>
      </c>
      <c r="W2" s="1" t="s">
        <v>71</v>
      </c>
      <c r="X2" s="1" t="s">
        <v>72</v>
      </c>
      <c r="Y2" s="1" t="s">
        <v>32</v>
      </c>
      <c r="Z2" s="25" t="s">
        <v>70</v>
      </c>
      <c r="AA2" s="1" t="s">
        <v>71</v>
      </c>
      <c r="AB2" s="1" t="s">
        <v>72</v>
      </c>
      <c r="AC2" s="1" t="s">
        <v>32</v>
      </c>
      <c r="AD2" s="25" t="s">
        <v>70</v>
      </c>
      <c r="AE2" s="1" t="s">
        <v>71</v>
      </c>
      <c r="AF2" s="1" t="s">
        <v>72</v>
      </c>
      <c r="AG2" s="1" t="s">
        <v>32</v>
      </c>
      <c r="AH2" s="25" t="s">
        <v>70</v>
      </c>
      <c r="AI2" s="1" t="s">
        <v>71</v>
      </c>
      <c r="AJ2" s="1" t="s">
        <v>72</v>
      </c>
      <c r="AK2" s="1" t="s">
        <v>32</v>
      </c>
      <c r="AL2" s="25" t="s">
        <v>70</v>
      </c>
      <c r="AM2" s="1" t="s">
        <v>71</v>
      </c>
      <c r="AN2" s="1" t="s">
        <v>72</v>
      </c>
      <c r="AO2" s="1" t="s">
        <v>32</v>
      </c>
      <c r="AP2" s="25" t="s">
        <v>70</v>
      </c>
      <c r="AQ2" s="1" t="s">
        <v>71</v>
      </c>
      <c r="AR2" s="1" t="s">
        <v>72</v>
      </c>
      <c r="AS2" s="1" t="s">
        <v>32</v>
      </c>
      <c r="AT2" s="25" t="s">
        <v>70</v>
      </c>
      <c r="AU2" s="1" t="s">
        <v>71</v>
      </c>
      <c r="AV2" s="1" t="s">
        <v>72</v>
      </c>
      <c r="AW2" s="1" t="s">
        <v>32</v>
      </c>
      <c r="AX2" s="25" t="s">
        <v>70</v>
      </c>
      <c r="AY2" s="1" t="s">
        <v>71</v>
      </c>
      <c r="AZ2" s="1" t="s">
        <v>72</v>
      </c>
      <c r="BA2" s="1" t="s">
        <v>32</v>
      </c>
      <c r="BB2" s="1" t="s">
        <v>73</v>
      </c>
    </row>
    <row r="3" spans="3:54" x14ac:dyDescent="0.25">
      <c r="C3" s="112" t="s">
        <v>50</v>
      </c>
      <c r="D3" s="2" t="s">
        <v>51</v>
      </c>
      <c r="E3" s="3"/>
      <c r="F3" s="4">
        <v>29</v>
      </c>
      <c r="G3" s="14">
        <v>0</v>
      </c>
      <c r="H3" s="14">
        <v>6</v>
      </c>
      <c r="I3" s="21">
        <f t="shared" ref="I3:I20" si="0">SUM(F3:H3)</f>
        <v>35</v>
      </c>
      <c r="J3" s="4">
        <v>46</v>
      </c>
      <c r="K3" s="14">
        <v>1</v>
      </c>
      <c r="L3" s="14">
        <v>1</v>
      </c>
      <c r="M3" s="21">
        <f t="shared" ref="M3:M20" si="1">SUM(J3:L3)</f>
        <v>48</v>
      </c>
      <c r="N3" s="4">
        <v>130</v>
      </c>
      <c r="O3" s="14">
        <v>0</v>
      </c>
      <c r="P3" s="14">
        <v>4</v>
      </c>
      <c r="Q3" s="21">
        <f t="shared" ref="Q3:Q20" si="2">SUM(N3:P3)</f>
        <v>134</v>
      </c>
      <c r="R3" s="4">
        <v>77</v>
      </c>
      <c r="S3" s="14">
        <v>2</v>
      </c>
      <c r="T3" s="6">
        <v>0</v>
      </c>
      <c r="U3" s="21">
        <f t="shared" ref="U3:U20" si="3">SUM(R3:T3)</f>
        <v>79</v>
      </c>
      <c r="V3" s="5">
        <v>77</v>
      </c>
      <c r="W3" s="6">
        <v>1</v>
      </c>
      <c r="X3" s="6">
        <v>1</v>
      </c>
      <c r="Y3" s="23">
        <f t="shared" ref="Y3:Y20" si="4">SUM(V3:X3)</f>
        <v>79</v>
      </c>
      <c r="Z3" s="5">
        <v>44</v>
      </c>
      <c r="AA3" s="15">
        <v>0</v>
      </c>
      <c r="AB3" s="6">
        <v>4</v>
      </c>
      <c r="AC3" s="23">
        <f t="shared" ref="AC3:AC20" si="5">SUM(Z3:AB3)</f>
        <v>48</v>
      </c>
      <c r="AD3" s="5">
        <v>64</v>
      </c>
      <c r="AE3" s="6">
        <v>2</v>
      </c>
      <c r="AF3" s="6">
        <v>2</v>
      </c>
      <c r="AG3" s="23">
        <f t="shared" ref="AG3:AG20" si="6">SUM(AD3:AF3)</f>
        <v>68</v>
      </c>
      <c r="AH3" s="6">
        <v>44</v>
      </c>
      <c r="AI3" s="16">
        <v>0</v>
      </c>
      <c r="AJ3" s="17">
        <v>3</v>
      </c>
      <c r="AK3" s="24">
        <f t="shared" ref="AK3:AK20" si="7">SUM(AH3:AJ3)</f>
        <v>47</v>
      </c>
      <c r="AL3" s="6">
        <v>8</v>
      </c>
      <c r="AM3" s="15">
        <v>0</v>
      </c>
      <c r="AN3" s="17">
        <v>3</v>
      </c>
      <c r="AO3" s="24">
        <f t="shared" ref="AO3:AO20" si="8">SUM(AL3:AN3)</f>
        <v>11</v>
      </c>
      <c r="AP3" s="6">
        <v>35</v>
      </c>
      <c r="AQ3" s="17">
        <v>1</v>
      </c>
      <c r="AR3" s="6">
        <v>0</v>
      </c>
      <c r="AS3" s="24">
        <f t="shared" ref="AS3:AS20" si="9">SUM(AP3:AR3)</f>
        <v>36</v>
      </c>
      <c r="AT3" s="6">
        <v>14</v>
      </c>
      <c r="AU3" s="15"/>
      <c r="AV3" s="15"/>
      <c r="AW3" s="24">
        <f t="shared" ref="AW3:AW20" si="10">SUM(AT3:AV3)</f>
        <v>14</v>
      </c>
      <c r="AX3" s="6">
        <v>37</v>
      </c>
      <c r="AY3" s="15"/>
      <c r="AZ3" s="6"/>
      <c r="BA3" s="24">
        <f t="shared" ref="BA3:BA20" si="11">SUM(AX3:AZ3)</f>
        <v>37</v>
      </c>
      <c r="BB3" s="6"/>
    </row>
    <row r="4" spans="3:54" x14ac:dyDescent="0.25">
      <c r="C4" s="112"/>
      <c r="D4" s="2" t="s">
        <v>52</v>
      </c>
      <c r="E4" s="3"/>
      <c r="F4" s="4">
        <v>16</v>
      </c>
      <c r="G4" s="14">
        <v>1</v>
      </c>
      <c r="H4" s="14">
        <v>0</v>
      </c>
      <c r="I4" s="21">
        <f t="shared" si="0"/>
        <v>17</v>
      </c>
      <c r="J4" s="4">
        <v>9</v>
      </c>
      <c r="K4" s="14">
        <v>1</v>
      </c>
      <c r="L4" s="14">
        <v>3</v>
      </c>
      <c r="M4" s="21">
        <f t="shared" si="1"/>
        <v>13</v>
      </c>
      <c r="N4" s="4">
        <v>14</v>
      </c>
      <c r="O4" s="14">
        <v>0</v>
      </c>
      <c r="P4" s="14">
        <v>2</v>
      </c>
      <c r="Q4" s="21">
        <f t="shared" si="2"/>
        <v>16</v>
      </c>
      <c r="R4" s="4">
        <v>25</v>
      </c>
      <c r="S4" s="14">
        <v>6</v>
      </c>
      <c r="T4" s="14">
        <v>3</v>
      </c>
      <c r="U4" s="21">
        <f t="shared" si="3"/>
        <v>34</v>
      </c>
      <c r="V4" s="5">
        <v>9</v>
      </c>
      <c r="W4" s="6">
        <v>1</v>
      </c>
      <c r="X4" s="6">
        <v>2</v>
      </c>
      <c r="Y4" s="23">
        <f t="shared" si="4"/>
        <v>12</v>
      </c>
      <c r="Z4" s="5">
        <v>7</v>
      </c>
      <c r="AA4" s="6">
        <v>6</v>
      </c>
      <c r="AB4" s="15">
        <v>0</v>
      </c>
      <c r="AC4" s="23">
        <f t="shared" si="5"/>
        <v>13</v>
      </c>
      <c r="AD4" s="5">
        <v>5</v>
      </c>
      <c r="AE4" s="6">
        <v>3</v>
      </c>
      <c r="AF4" s="6">
        <v>0</v>
      </c>
      <c r="AG4" s="23">
        <f t="shared" si="6"/>
        <v>8</v>
      </c>
      <c r="AH4" s="6">
        <v>4</v>
      </c>
      <c r="AI4" s="17">
        <v>11</v>
      </c>
      <c r="AJ4" s="6">
        <v>0</v>
      </c>
      <c r="AK4" s="24">
        <f t="shared" si="7"/>
        <v>15</v>
      </c>
      <c r="AL4" s="6">
        <v>1</v>
      </c>
      <c r="AM4" s="15">
        <v>0</v>
      </c>
      <c r="AN4" s="15">
        <v>0</v>
      </c>
      <c r="AO4" s="24">
        <f t="shared" si="8"/>
        <v>1</v>
      </c>
      <c r="AP4" s="6">
        <v>4</v>
      </c>
      <c r="AQ4" s="17">
        <v>1</v>
      </c>
      <c r="AR4" s="6">
        <v>0</v>
      </c>
      <c r="AS4" s="24">
        <f t="shared" si="9"/>
        <v>5</v>
      </c>
      <c r="AT4" s="6">
        <v>7</v>
      </c>
      <c r="AU4" s="15"/>
      <c r="AV4" s="15"/>
      <c r="AW4" s="24">
        <f t="shared" si="10"/>
        <v>7</v>
      </c>
      <c r="AX4" s="6">
        <v>1</v>
      </c>
      <c r="AY4" s="15"/>
      <c r="AZ4" s="6"/>
      <c r="BA4" s="24">
        <f t="shared" si="11"/>
        <v>1</v>
      </c>
      <c r="BB4" s="6"/>
    </row>
    <row r="5" spans="3:54" x14ac:dyDescent="0.25">
      <c r="C5" s="112"/>
      <c r="D5" s="2" t="s">
        <v>53</v>
      </c>
      <c r="E5" s="3"/>
      <c r="F5" s="4">
        <v>19</v>
      </c>
      <c r="G5" s="14">
        <v>1</v>
      </c>
      <c r="H5" s="14">
        <v>0</v>
      </c>
      <c r="I5" s="21">
        <f t="shared" si="0"/>
        <v>20</v>
      </c>
      <c r="J5" s="4">
        <v>13</v>
      </c>
      <c r="K5" s="14">
        <v>1</v>
      </c>
      <c r="L5" s="14">
        <v>0</v>
      </c>
      <c r="M5" s="21">
        <f t="shared" si="1"/>
        <v>14</v>
      </c>
      <c r="N5" s="4">
        <v>25</v>
      </c>
      <c r="O5" s="14">
        <v>0</v>
      </c>
      <c r="P5" s="14">
        <v>0</v>
      </c>
      <c r="Q5" s="21">
        <f t="shared" si="2"/>
        <v>25</v>
      </c>
      <c r="R5" s="4">
        <v>9</v>
      </c>
      <c r="S5" s="14">
        <v>4</v>
      </c>
      <c r="T5" s="14">
        <v>0</v>
      </c>
      <c r="U5" s="21">
        <f t="shared" si="3"/>
        <v>13</v>
      </c>
      <c r="V5" s="5">
        <v>10</v>
      </c>
      <c r="W5" s="6">
        <v>2</v>
      </c>
      <c r="X5" s="15">
        <v>0</v>
      </c>
      <c r="Y5" s="23">
        <f t="shared" si="4"/>
        <v>12</v>
      </c>
      <c r="Z5" s="5">
        <v>13</v>
      </c>
      <c r="AA5" s="6">
        <v>2</v>
      </c>
      <c r="AB5" s="15">
        <v>0</v>
      </c>
      <c r="AC5" s="23">
        <f t="shared" si="5"/>
        <v>15</v>
      </c>
      <c r="AD5" s="5">
        <v>21</v>
      </c>
      <c r="AE5" s="6">
        <v>2</v>
      </c>
      <c r="AF5" s="15">
        <v>0</v>
      </c>
      <c r="AG5" s="23">
        <f t="shared" si="6"/>
        <v>23</v>
      </c>
      <c r="AH5" s="6">
        <v>29</v>
      </c>
      <c r="AI5" s="17">
        <v>2</v>
      </c>
      <c r="AJ5" s="15">
        <v>0</v>
      </c>
      <c r="AK5" s="24">
        <f t="shared" si="7"/>
        <v>31</v>
      </c>
      <c r="AL5" s="6">
        <v>9</v>
      </c>
      <c r="AM5" s="17">
        <v>2</v>
      </c>
      <c r="AN5" s="15">
        <v>0</v>
      </c>
      <c r="AO5" s="24">
        <f t="shared" si="8"/>
        <v>11</v>
      </c>
      <c r="AP5" s="6">
        <v>17</v>
      </c>
      <c r="AQ5" s="17">
        <v>2</v>
      </c>
      <c r="AR5" s="15">
        <v>0</v>
      </c>
      <c r="AS5" s="24">
        <f t="shared" si="9"/>
        <v>19</v>
      </c>
      <c r="AT5" s="6">
        <v>9</v>
      </c>
      <c r="AU5" s="15"/>
      <c r="AV5" s="15"/>
      <c r="AW5" s="24">
        <f t="shared" si="10"/>
        <v>9</v>
      </c>
      <c r="AX5" s="6">
        <v>19</v>
      </c>
      <c r="AY5" s="15"/>
      <c r="AZ5" s="15"/>
      <c r="BA5" s="24">
        <f t="shared" si="11"/>
        <v>19</v>
      </c>
      <c r="BB5" s="6"/>
    </row>
    <row r="6" spans="3:54" x14ac:dyDescent="0.25">
      <c r="C6" s="112"/>
      <c r="D6" s="2" t="s">
        <v>54</v>
      </c>
      <c r="E6" s="3"/>
      <c r="F6" s="4">
        <v>0</v>
      </c>
      <c r="G6" s="14">
        <v>0</v>
      </c>
      <c r="H6" s="14">
        <v>0</v>
      </c>
      <c r="I6" s="21">
        <f t="shared" si="0"/>
        <v>0</v>
      </c>
      <c r="J6" s="4">
        <v>1</v>
      </c>
      <c r="K6" s="14">
        <v>0</v>
      </c>
      <c r="L6" s="14">
        <v>1</v>
      </c>
      <c r="M6" s="21">
        <f t="shared" si="1"/>
        <v>2</v>
      </c>
      <c r="N6" s="4">
        <v>0</v>
      </c>
      <c r="O6" s="14">
        <v>0</v>
      </c>
      <c r="P6" s="14">
        <v>0</v>
      </c>
      <c r="Q6" s="21">
        <f t="shared" si="2"/>
        <v>0</v>
      </c>
      <c r="R6" s="4">
        <v>0</v>
      </c>
      <c r="S6" s="14">
        <v>0</v>
      </c>
      <c r="T6" s="14">
        <v>1</v>
      </c>
      <c r="U6" s="21">
        <f t="shared" si="3"/>
        <v>1</v>
      </c>
      <c r="V6" s="5">
        <v>0</v>
      </c>
      <c r="W6" s="15">
        <v>0</v>
      </c>
      <c r="X6" s="6">
        <v>0</v>
      </c>
      <c r="Y6" s="23">
        <f t="shared" si="4"/>
        <v>0</v>
      </c>
      <c r="Z6" s="5">
        <v>0</v>
      </c>
      <c r="AA6" s="6">
        <v>3</v>
      </c>
      <c r="AB6" s="6">
        <v>0</v>
      </c>
      <c r="AC6" s="23">
        <f t="shared" si="5"/>
        <v>3</v>
      </c>
      <c r="AD6" s="4">
        <v>0</v>
      </c>
      <c r="AE6" s="15">
        <v>0</v>
      </c>
      <c r="AF6" s="6">
        <v>1</v>
      </c>
      <c r="AG6" s="21">
        <f t="shared" si="6"/>
        <v>1</v>
      </c>
      <c r="AH6" s="7">
        <v>0</v>
      </c>
      <c r="AI6" s="17">
        <v>2</v>
      </c>
      <c r="AJ6" s="6">
        <v>0</v>
      </c>
      <c r="AK6" s="22">
        <f t="shared" si="7"/>
        <v>2</v>
      </c>
      <c r="AL6" s="7">
        <v>0</v>
      </c>
      <c r="AM6" s="15">
        <v>0</v>
      </c>
      <c r="AN6" s="17">
        <v>2</v>
      </c>
      <c r="AO6" s="22">
        <f t="shared" si="8"/>
        <v>2</v>
      </c>
      <c r="AP6" s="7">
        <v>0</v>
      </c>
      <c r="AQ6" s="15">
        <v>0</v>
      </c>
      <c r="AR6" s="17">
        <v>1</v>
      </c>
      <c r="AS6" s="22">
        <f t="shared" si="9"/>
        <v>1</v>
      </c>
      <c r="AT6" s="7">
        <v>0</v>
      </c>
      <c r="AU6" s="15"/>
      <c r="AV6" s="15"/>
      <c r="AW6" s="22">
        <f t="shared" si="10"/>
        <v>0</v>
      </c>
      <c r="AX6" s="7">
        <v>0</v>
      </c>
      <c r="AY6" s="15"/>
      <c r="AZ6" s="6"/>
      <c r="BA6" s="22">
        <f t="shared" si="11"/>
        <v>0</v>
      </c>
      <c r="BB6" s="7"/>
    </row>
    <row r="7" spans="3:54" x14ac:dyDescent="0.25">
      <c r="C7" s="112"/>
      <c r="D7" s="2" t="s">
        <v>55</v>
      </c>
      <c r="E7" s="3"/>
      <c r="F7" s="4">
        <v>47</v>
      </c>
      <c r="G7" s="14">
        <v>0</v>
      </c>
      <c r="H7" s="14">
        <v>0</v>
      </c>
      <c r="I7" s="21">
        <f t="shared" si="0"/>
        <v>47</v>
      </c>
      <c r="J7" s="4">
        <v>28</v>
      </c>
      <c r="K7" s="14">
        <v>0</v>
      </c>
      <c r="L7" s="14">
        <v>0</v>
      </c>
      <c r="M7" s="21">
        <f t="shared" si="1"/>
        <v>28</v>
      </c>
      <c r="N7" s="4">
        <v>57</v>
      </c>
      <c r="O7" s="14">
        <v>0</v>
      </c>
      <c r="P7" s="14">
        <v>0</v>
      </c>
      <c r="Q7" s="21">
        <f t="shared" si="2"/>
        <v>57</v>
      </c>
      <c r="R7" s="4">
        <v>106</v>
      </c>
      <c r="S7" s="14">
        <v>0</v>
      </c>
      <c r="T7" s="14">
        <v>0</v>
      </c>
      <c r="U7" s="21">
        <f t="shared" si="3"/>
        <v>106</v>
      </c>
      <c r="V7" s="5">
        <v>39</v>
      </c>
      <c r="W7" s="15">
        <v>0</v>
      </c>
      <c r="X7" s="15">
        <v>0</v>
      </c>
      <c r="Y7" s="23">
        <f t="shared" si="4"/>
        <v>39</v>
      </c>
      <c r="Z7" s="5">
        <v>51</v>
      </c>
      <c r="AA7" s="15">
        <v>0</v>
      </c>
      <c r="AB7" s="15">
        <v>0</v>
      </c>
      <c r="AC7" s="23">
        <f t="shared" si="5"/>
        <v>51</v>
      </c>
      <c r="AD7" s="5">
        <v>91</v>
      </c>
      <c r="AE7" s="15">
        <v>0</v>
      </c>
      <c r="AF7" s="6">
        <v>0</v>
      </c>
      <c r="AG7" s="23">
        <f t="shared" si="6"/>
        <v>91</v>
      </c>
      <c r="AH7" s="6">
        <v>73</v>
      </c>
      <c r="AI7" s="16">
        <v>0</v>
      </c>
      <c r="AJ7" s="15">
        <v>0</v>
      </c>
      <c r="AK7" s="24">
        <f t="shared" si="7"/>
        <v>73</v>
      </c>
      <c r="AL7" s="6">
        <v>32</v>
      </c>
      <c r="AM7" s="15">
        <v>0</v>
      </c>
      <c r="AN7" s="15">
        <v>0</v>
      </c>
      <c r="AO7" s="24">
        <f t="shared" si="8"/>
        <v>32</v>
      </c>
      <c r="AP7" s="6">
        <v>18</v>
      </c>
      <c r="AQ7" s="15">
        <v>0</v>
      </c>
      <c r="AR7" s="15">
        <v>0</v>
      </c>
      <c r="AS7" s="24">
        <f t="shared" si="9"/>
        <v>18</v>
      </c>
      <c r="AT7" s="6">
        <v>27</v>
      </c>
      <c r="AU7" s="15"/>
      <c r="AV7" s="15"/>
      <c r="AW7" s="24">
        <f t="shared" si="10"/>
        <v>27</v>
      </c>
      <c r="AX7" s="6">
        <v>22</v>
      </c>
      <c r="AY7" s="15"/>
      <c r="AZ7" s="15"/>
      <c r="BA7" s="24">
        <f t="shared" si="11"/>
        <v>22</v>
      </c>
      <c r="BB7" s="6"/>
    </row>
    <row r="8" spans="3:54" x14ac:dyDescent="0.25">
      <c r="C8" s="112"/>
      <c r="D8" s="113" t="s">
        <v>56</v>
      </c>
      <c r="E8" s="114"/>
      <c r="F8" s="4">
        <v>0</v>
      </c>
      <c r="G8" s="14">
        <v>0</v>
      </c>
      <c r="H8" s="14">
        <v>0</v>
      </c>
      <c r="I8" s="21">
        <f t="shared" si="0"/>
        <v>0</v>
      </c>
      <c r="J8" s="4">
        <v>0</v>
      </c>
      <c r="K8" s="14">
        <v>0</v>
      </c>
      <c r="L8" s="14">
        <v>0</v>
      </c>
      <c r="M8" s="21">
        <f t="shared" si="1"/>
        <v>0</v>
      </c>
      <c r="N8" s="4">
        <v>2</v>
      </c>
      <c r="O8" s="14">
        <v>0</v>
      </c>
      <c r="P8" s="14">
        <v>0</v>
      </c>
      <c r="Q8" s="21">
        <f t="shared" si="2"/>
        <v>2</v>
      </c>
      <c r="R8" s="4">
        <v>6</v>
      </c>
      <c r="S8" s="14">
        <v>0</v>
      </c>
      <c r="T8" s="14">
        <v>0</v>
      </c>
      <c r="U8" s="21">
        <f t="shared" si="3"/>
        <v>6</v>
      </c>
      <c r="V8" s="5">
        <v>0</v>
      </c>
      <c r="W8" s="15">
        <v>0</v>
      </c>
      <c r="X8" s="15">
        <v>0</v>
      </c>
      <c r="Y8" s="23">
        <f t="shared" si="4"/>
        <v>0</v>
      </c>
      <c r="Z8" s="5">
        <v>0</v>
      </c>
      <c r="AA8" s="15">
        <v>0</v>
      </c>
      <c r="AB8" s="15">
        <v>0</v>
      </c>
      <c r="AC8" s="23">
        <f t="shared" si="5"/>
        <v>0</v>
      </c>
      <c r="AD8" s="4">
        <v>0</v>
      </c>
      <c r="AE8" s="15">
        <v>0</v>
      </c>
      <c r="AF8" s="15">
        <v>0</v>
      </c>
      <c r="AG8" s="21">
        <f t="shared" si="6"/>
        <v>0</v>
      </c>
      <c r="AH8" s="6">
        <v>4</v>
      </c>
      <c r="AI8" s="16">
        <v>0</v>
      </c>
      <c r="AJ8" s="15">
        <v>0</v>
      </c>
      <c r="AK8" s="24">
        <f t="shared" si="7"/>
        <v>4</v>
      </c>
      <c r="AL8" s="7">
        <v>0</v>
      </c>
      <c r="AM8" s="15">
        <v>0</v>
      </c>
      <c r="AN8" s="15">
        <v>0</v>
      </c>
      <c r="AO8" s="22">
        <f t="shared" si="8"/>
        <v>0</v>
      </c>
      <c r="AP8" s="7">
        <v>0</v>
      </c>
      <c r="AQ8" s="6">
        <v>0</v>
      </c>
      <c r="AR8" s="15">
        <v>0</v>
      </c>
      <c r="AS8" s="22">
        <f t="shared" si="9"/>
        <v>0</v>
      </c>
      <c r="AT8" s="7">
        <v>0</v>
      </c>
      <c r="AU8" s="6"/>
      <c r="AV8" s="15"/>
      <c r="AW8" s="22">
        <f t="shared" si="10"/>
        <v>0</v>
      </c>
      <c r="AX8" s="7">
        <v>0</v>
      </c>
      <c r="AY8" s="15"/>
      <c r="AZ8" s="15"/>
      <c r="BA8" s="22">
        <f t="shared" si="11"/>
        <v>0</v>
      </c>
      <c r="BB8" s="7"/>
    </row>
    <row r="9" spans="3:54" x14ac:dyDescent="0.25">
      <c r="C9" s="112"/>
      <c r="D9" s="2" t="s">
        <v>57</v>
      </c>
      <c r="E9" s="3"/>
      <c r="F9" s="4">
        <v>199</v>
      </c>
      <c r="G9" s="14">
        <v>5</v>
      </c>
      <c r="H9" s="14">
        <v>8</v>
      </c>
      <c r="I9" s="21">
        <f t="shared" si="0"/>
        <v>212</v>
      </c>
      <c r="J9" s="4">
        <v>90</v>
      </c>
      <c r="K9" s="14">
        <v>2</v>
      </c>
      <c r="L9" s="14">
        <v>5</v>
      </c>
      <c r="M9" s="21">
        <f t="shared" si="1"/>
        <v>97</v>
      </c>
      <c r="N9" s="4">
        <v>101</v>
      </c>
      <c r="O9" s="14">
        <v>3</v>
      </c>
      <c r="P9" s="14">
        <v>4</v>
      </c>
      <c r="Q9" s="21">
        <f t="shared" si="2"/>
        <v>108</v>
      </c>
      <c r="R9" s="4">
        <v>87</v>
      </c>
      <c r="S9" s="14">
        <v>0</v>
      </c>
      <c r="T9" s="6">
        <v>5</v>
      </c>
      <c r="U9" s="21">
        <f t="shared" si="3"/>
        <v>92</v>
      </c>
      <c r="V9" s="5">
        <v>57</v>
      </c>
      <c r="W9" s="6">
        <v>2</v>
      </c>
      <c r="X9" s="6">
        <v>1</v>
      </c>
      <c r="Y9" s="23">
        <f t="shared" si="4"/>
        <v>60</v>
      </c>
      <c r="Z9" s="5">
        <v>75</v>
      </c>
      <c r="AA9" s="6">
        <v>11</v>
      </c>
      <c r="AB9" s="6">
        <v>3</v>
      </c>
      <c r="AC9" s="23">
        <f t="shared" si="5"/>
        <v>89</v>
      </c>
      <c r="AD9" s="5">
        <v>47</v>
      </c>
      <c r="AE9" s="6">
        <v>1</v>
      </c>
      <c r="AF9" s="6">
        <v>4</v>
      </c>
      <c r="AG9" s="23">
        <f t="shared" si="6"/>
        <v>52</v>
      </c>
      <c r="AH9" s="6">
        <v>42</v>
      </c>
      <c r="AI9" s="17">
        <v>3</v>
      </c>
      <c r="AJ9" s="17">
        <v>2</v>
      </c>
      <c r="AK9" s="24">
        <f t="shared" si="7"/>
        <v>47</v>
      </c>
      <c r="AL9" s="6">
        <v>43</v>
      </c>
      <c r="AM9" s="15">
        <v>0</v>
      </c>
      <c r="AN9" s="17">
        <v>2</v>
      </c>
      <c r="AO9" s="24">
        <f t="shared" si="8"/>
        <v>45</v>
      </c>
      <c r="AP9" s="6">
        <v>42</v>
      </c>
      <c r="AQ9" s="17">
        <v>2</v>
      </c>
      <c r="AR9" s="17">
        <v>3</v>
      </c>
      <c r="AS9" s="24">
        <f t="shared" si="9"/>
        <v>47</v>
      </c>
      <c r="AT9" s="6">
        <v>19</v>
      </c>
      <c r="AU9" s="6"/>
      <c r="AV9" s="15"/>
      <c r="AW9" s="24">
        <f t="shared" si="10"/>
        <v>19</v>
      </c>
      <c r="AX9" s="6">
        <v>59</v>
      </c>
      <c r="AY9" s="15"/>
      <c r="AZ9" s="6"/>
      <c r="BA9" s="24">
        <f t="shared" si="11"/>
        <v>59</v>
      </c>
      <c r="BB9" s="6"/>
    </row>
    <row r="10" spans="3:54" x14ac:dyDescent="0.25">
      <c r="C10" s="112"/>
      <c r="D10" s="115" t="s">
        <v>58</v>
      </c>
      <c r="E10" s="115"/>
      <c r="F10" s="8">
        <f t="shared" ref="F10:AD10" si="12">SUM(F3:F9)</f>
        <v>310</v>
      </c>
      <c r="G10" s="18">
        <f t="shared" ref="G10:H10" si="13">SUM(G3:G9)</f>
        <v>7</v>
      </c>
      <c r="H10" s="18">
        <f t="shared" si="13"/>
        <v>14</v>
      </c>
      <c r="I10" s="21">
        <f t="shared" si="0"/>
        <v>331</v>
      </c>
      <c r="J10" s="8">
        <f t="shared" si="12"/>
        <v>187</v>
      </c>
      <c r="K10" s="18">
        <f t="shared" ref="K10:L10" si="14">SUM(K3:K9)</f>
        <v>5</v>
      </c>
      <c r="L10" s="18">
        <f t="shared" si="14"/>
        <v>10</v>
      </c>
      <c r="M10" s="21">
        <f t="shared" si="1"/>
        <v>202</v>
      </c>
      <c r="N10" s="8">
        <f t="shared" si="12"/>
        <v>329</v>
      </c>
      <c r="O10" s="18">
        <f t="shared" ref="O10:P10" si="15">SUM(O3:O9)</f>
        <v>3</v>
      </c>
      <c r="P10" s="18">
        <f t="shared" si="15"/>
        <v>10</v>
      </c>
      <c r="Q10" s="21">
        <f t="shared" si="2"/>
        <v>342</v>
      </c>
      <c r="R10" s="8">
        <f t="shared" si="12"/>
        <v>310</v>
      </c>
      <c r="S10" s="18">
        <f t="shared" ref="S10:T10" si="16">SUM(S3:S9)</f>
        <v>12</v>
      </c>
      <c r="T10" s="18">
        <f t="shared" si="16"/>
        <v>9</v>
      </c>
      <c r="U10" s="21">
        <f t="shared" si="3"/>
        <v>331</v>
      </c>
      <c r="V10" s="8">
        <f t="shared" si="12"/>
        <v>192</v>
      </c>
      <c r="W10" s="18">
        <f t="shared" ref="W10:X10" si="17">SUM(W3:W9)</f>
        <v>6</v>
      </c>
      <c r="X10" s="18">
        <f t="shared" si="17"/>
        <v>4</v>
      </c>
      <c r="Y10" s="21">
        <f t="shared" si="4"/>
        <v>202</v>
      </c>
      <c r="Z10" s="8">
        <f t="shared" si="12"/>
        <v>190</v>
      </c>
      <c r="AA10" s="18">
        <f t="shared" ref="AA10:AB10" si="18">SUM(AA3:AA9)</f>
        <v>22</v>
      </c>
      <c r="AB10" s="18">
        <f t="shared" si="18"/>
        <v>7</v>
      </c>
      <c r="AC10" s="21">
        <f t="shared" si="5"/>
        <v>219</v>
      </c>
      <c r="AD10" s="8">
        <f t="shared" si="12"/>
        <v>228</v>
      </c>
      <c r="AE10" s="18">
        <f t="shared" ref="AE10:AF10" si="19">SUM(AE3:AE9)</f>
        <v>8</v>
      </c>
      <c r="AF10" s="18">
        <f t="shared" si="19"/>
        <v>7</v>
      </c>
      <c r="AG10" s="21">
        <f t="shared" si="6"/>
        <v>243</v>
      </c>
      <c r="AH10" s="9">
        <f>SUM(AH3:AH9)</f>
        <v>196</v>
      </c>
      <c r="AI10" s="18">
        <f t="shared" ref="AI10:AJ10" si="20">SUM(AI3:AI9)</f>
        <v>18</v>
      </c>
      <c r="AJ10" s="18">
        <f t="shared" si="20"/>
        <v>5</v>
      </c>
      <c r="AK10" s="22">
        <f t="shared" si="7"/>
        <v>219</v>
      </c>
      <c r="AL10" s="9">
        <f>SUM(AL3:AL9)</f>
        <v>93</v>
      </c>
      <c r="AM10" s="18">
        <f t="shared" ref="AM10:AN10" si="21">SUM(AM3:AM9)</f>
        <v>2</v>
      </c>
      <c r="AN10" s="18">
        <f t="shared" si="21"/>
        <v>7</v>
      </c>
      <c r="AO10" s="22">
        <f t="shared" si="8"/>
        <v>102</v>
      </c>
      <c r="AP10" s="9">
        <f>SUM(AP3:AP9)</f>
        <v>116</v>
      </c>
      <c r="AQ10" s="18">
        <f t="shared" ref="AQ10:AR10" si="22">SUM(AQ3:AQ9)</f>
        <v>6</v>
      </c>
      <c r="AR10" s="18">
        <f t="shared" si="22"/>
        <v>4</v>
      </c>
      <c r="AS10" s="22">
        <f t="shared" si="9"/>
        <v>126</v>
      </c>
      <c r="AT10" s="9">
        <f>SUM(AT3:AT9)</f>
        <v>76</v>
      </c>
      <c r="AU10" s="18">
        <f t="shared" ref="AU10:AV10" si="23">SUM(AU3:AU9)</f>
        <v>0</v>
      </c>
      <c r="AV10" s="18">
        <f t="shared" si="23"/>
        <v>0</v>
      </c>
      <c r="AW10" s="22">
        <f t="shared" si="10"/>
        <v>76</v>
      </c>
      <c r="AX10" s="9">
        <f>SUM(AX3:AX9)</f>
        <v>138</v>
      </c>
      <c r="AY10" s="18">
        <f t="shared" ref="AY10:AZ10" si="24">SUM(AY3:AY9)</f>
        <v>0</v>
      </c>
      <c r="AZ10" s="18">
        <f t="shared" si="24"/>
        <v>0</v>
      </c>
      <c r="BA10" s="22">
        <f t="shared" si="11"/>
        <v>138</v>
      </c>
      <c r="BB10" s="9"/>
    </row>
    <row r="11" spans="3:54" x14ac:dyDescent="0.25">
      <c r="C11" s="112" t="s">
        <v>59</v>
      </c>
      <c r="D11" s="2" t="s">
        <v>60</v>
      </c>
      <c r="E11" s="3"/>
      <c r="F11" s="4">
        <v>1326</v>
      </c>
      <c r="G11" s="14">
        <v>118</v>
      </c>
      <c r="H11" s="14">
        <v>186</v>
      </c>
      <c r="I11" s="21">
        <f t="shared" si="0"/>
        <v>1630</v>
      </c>
      <c r="J11" s="4">
        <v>968</v>
      </c>
      <c r="K11" s="14">
        <v>52</v>
      </c>
      <c r="L11" s="14">
        <v>126</v>
      </c>
      <c r="M11" s="21">
        <f t="shared" si="1"/>
        <v>1146</v>
      </c>
      <c r="N11" s="4">
        <v>1288</v>
      </c>
      <c r="O11" s="14">
        <v>129</v>
      </c>
      <c r="P11" s="14">
        <v>163</v>
      </c>
      <c r="Q11" s="21">
        <f t="shared" si="2"/>
        <v>1580</v>
      </c>
      <c r="R11" s="4">
        <v>1182</v>
      </c>
      <c r="S11" s="14">
        <v>115</v>
      </c>
      <c r="T11" s="14">
        <v>154</v>
      </c>
      <c r="U11" s="21">
        <f t="shared" si="3"/>
        <v>1451</v>
      </c>
      <c r="V11" s="5">
        <v>1094</v>
      </c>
      <c r="W11" s="6">
        <v>92</v>
      </c>
      <c r="X11" s="6">
        <v>178</v>
      </c>
      <c r="Y11" s="23">
        <f t="shared" si="4"/>
        <v>1364</v>
      </c>
      <c r="Z11" s="5">
        <v>1116</v>
      </c>
      <c r="AA11" s="6">
        <v>132</v>
      </c>
      <c r="AB11" s="6">
        <v>156</v>
      </c>
      <c r="AC11" s="23">
        <f t="shared" si="5"/>
        <v>1404</v>
      </c>
      <c r="AD11" s="5">
        <v>960</v>
      </c>
      <c r="AE11" s="6">
        <v>123</v>
      </c>
      <c r="AF11" s="6">
        <v>175</v>
      </c>
      <c r="AG11" s="23">
        <f t="shared" si="6"/>
        <v>1258</v>
      </c>
      <c r="AH11" s="6">
        <v>1006</v>
      </c>
      <c r="AI11" s="17">
        <v>131</v>
      </c>
      <c r="AJ11" s="17">
        <v>203</v>
      </c>
      <c r="AK11" s="24">
        <f t="shared" si="7"/>
        <v>1340</v>
      </c>
      <c r="AL11" s="6">
        <v>830</v>
      </c>
      <c r="AM11" s="17">
        <v>164</v>
      </c>
      <c r="AN11" s="17">
        <v>150</v>
      </c>
      <c r="AO11" s="24">
        <f t="shared" si="8"/>
        <v>1144</v>
      </c>
      <c r="AP11" s="6">
        <v>637</v>
      </c>
      <c r="AQ11" s="17">
        <v>83</v>
      </c>
      <c r="AR11" s="17">
        <v>178</v>
      </c>
      <c r="AS11" s="24">
        <f t="shared" si="9"/>
        <v>898</v>
      </c>
      <c r="AT11" s="6">
        <v>694</v>
      </c>
      <c r="AU11" s="6"/>
      <c r="AV11" s="6"/>
      <c r="AW11" s="24">
        <f t="shared" si="10"/>
        <v>694</v>
      </c>
      <c r="AX11" s="6">
        <v>785</v>
      </c>
      <c r="AY11" s="6"/>
      <c r="AZ11" s="6"/>
      <c r="BA11" s="24">
        <f t="shared" si="11"/>
        <v>785</v>
      </c>
      <c r="BB11" s="6"/>
    </row>
    <row r="12" spans="3:54" x14ac:dyDescent="0.25">
      <c r="C12" s="112"/>
      <c r="D12" s="10" t="s">
        <v>61</v>
      </c>
      <c r="E12" s="3"/>
      <c r="F12" s="4">
        <v>141</v>
      </c>
      <c r="G12" s="14">
        <v>43</v>
      </c>
      <c r="H12" s="14">
        <v>32</v>
      </c>
      <c r="I12" s="21">
        <f t="shared" si="0"/>
        <v>216</v>
      </c>
      <c r="J12" s="4">
        <v>144</v>
      </c>
      <c r="K12" s="14">
        <v>38</v>
      </c>
      <c r="L12" s="14">
        <v>7</v>
      </c>
      <c r="M12" s="21">
        <f t="shared" si="1"/>
        <v>189</v>
      </c>
      <c r="N12" s="4">
        <v>182</v>
      </c>
      <c r="O12" s="14">
        <v>64</v>
      </c>
      <c r="P12" s="14">
        <v>56</v>
      </c>
      <c r="Q12" s="21">
        <f t="shared" si="2"/>
        <v>302</v>
      </c>
      <c r="R12" s="4">
        <v>160</v>
      </c>
      <c r="S12" s="14">
        <v>52</v>
      </c>
      <c r="T12" s="14">
        <v>24</v>
      </c>
      <c r="U12" s="21">
        <f t="shared" si="3"/>
        <v>236</v>
      </c>
      <c r="V12" s="5">
        <v>131</v>
      </c>
      <c r="W12" s="6">
        <v>44</v>
      </c>
      <c r="X12" s="6">
        <v>31</v>
      </c>
      <c r="Y12" s="23">
        <f t="shared" si="4"/>
        <v>206</v>
      </c>
      <c r="Z12" s="5">
        <v>161</v>
      </c>
      <c r="AA12" s="6">
        <v>49</v>
      </c>
      <c r="AB12" s="6">
        <v>25</v>
      </c>
      <c r="AC12" s="23">
        <f t="shared" si="5"/>
        <v>235</v>
      </c>
      <c r="AD12" s="5">
        <v>118</v>
      </c>
      <c r="AE12" s="6">
        <v>46</v>
      </c>
      <c r="AF12" s="6">
        <v>13</v>
      </c>
      <c r="AG12" s="23">
        <f t="shared" si="6"/>
        <v>177</v>
      </c>
      <c r="AH12" s="6">
        <v>104</v>
      </c>
      <c r="AI12" s="17">
        <v>52</v>
      </c>
      <c r="AJ12" s="17">
        <v>45</v>
      </c>
      <c r="AK12" s="24">
        <f t="shared" si="7"/>
        <v>201</v>
      </c>
      <c r="AL12" s="6">
        <v>95</v>
      </c>
      <c r="AM12" s="17">
        <v>55</v>
      </c>
      <c r="AN12" s="17">
        <v>24</v>
      </c>
      <c r="AO12" s="24">
        <f t="shared" si="8"/>
        <v>174</v>
      </c>
      <c r="AP12" s="6">
        <v>120</v>
      </c>
      <c r="AQ12" s="17">
        <v>43</v>
      </c>
      <c r="AR12" s="17">
        <v>13</v>
      </c>
      <c r="AS12" s="24">
        <f t="shared" si="9"/>
        <v>176</v>
      </c>
      <c r="AT12" s="6">
        <v>66</v>
      </c>
      <c r="AU12" s="6"/>
      <c r="AV12" s="6"/>
      <c r="AW12" s="24">
        <f t="shared" si="10"/>
        <v>66</v>
      </c>
      <c r="AX12" s="6">
        <v>72</v>
      </c>
      <c r="AY12" s="6"/>
      <c r="AZ12" s="6"/>
      <c r="BA12" s="24">
        <f t="shared" si="11"/>
        <v>72</v>
      </c>
      <c r="BB12" s="6"/>
    </row>
    <row r="13" spans="3:54" x14ac:dyDescent="0.25">
      <c r="C13" s="112"/>
      <c r="D13" s="115" t="s">
        <v>58</v>
      </c>
      <c r="E13" s="115"/>
      <c r="F13" s="8">
        <f t="shared" ref="F13:AD13" si="25">SUM(F11:F12)</f>
        <v>1467</v>
      </c>
      <c r="G13" s="18">
        <f t="shared" ref="G13:H13" si="26">SUM(G11:G12)</f>
        <v>161</v>
      </c>
      <c r="H13" s="18">
        <f t="shared" si="26"/>
        <v>218</v>
      </c>
      <c r="I13" s="21">
        <f t="shared" si="0"/>
        <v>1846</v>
      </c>
      <c r="J13" s="8">
        <f t="shared" si="25"/>
        <v>1112</v>
      </c>
      <c r="K13" s="18">
        <f t="shared" ref="K13:L13" si="27">SUM(K11:K12)</f>
        <v>90</v>
      </c>
      <c r="L13" s="18">
        <f t="shared" si="27"/>
        <v>133</v>
      </c>
      <c r="M13" s="21">
        <f t="shared" si="1"/>
        <v>1335</v>
      </c>
      <c r="N13" s="8">
        <f t="shared" si="25"/>
        <v>1470</v>
      </c>
      <c r="O13" s="18">
        <f t="shared" ref="O13:P13" si="28">SUM(O11:O12)</f>
        <v>193</v>
      </c>
      <c r="P13" s="18">
        <f t="shared" si="28"/>
        <v>219</v>
      </c>
      <c r="Q13" s="21">
        <f t="shared" si="2"/>
        <v>1882</v>
      </c>
      <c r="R13" s="8">
        <f t="shared" si="25"/>
        <v>1342</v>
      </c>
      <c r="S13" s="18">
        <f t="shared" ref="S13:T13" si="29">SUM(S11:S12)</f>
        <v>167</v>
      </c>
      <c r="T13" s="18">
        <f t="shared" si="29"/>
        <v>178</v>
      </c>
      <c r="U13" s="21">
        <f t="shared" si="3"/>
        <v>1687</v>
      </c>
      <c r="V13" s="8">
        <f t="shared" si="25"/>
        <v>1225</v>
      </c>
      <c r="W13" s="18">
        <f t="shared" ref="W13:X13" si="30">SUM(W11:W12)</f>
        <v>136</v>
      </c>
      <c r="X13" s="18">
        <f t="shared" si="30"/>
        <v>209</v>
      </c>
      <c r="Y13" s="21">
        <f t="shared" si="4"/>
        <v>1570</v>
      </c>
      <c r="Z13" s="8">
        <f t="shared" si="25"/>
        <v>1277</v>
      </c>
      <c r="AA13" s="18">
        <f t="shared" ref="AA13:AB13" si="31">SUM(AA11:AA12)</f>
        <v>181</v>
      </c>
      <c r="AB13" s="18">
        <f t="shared" si="31"/>
        <v>181</v>
      </c>
      <c r="AC13" s="21">
        <f t="shared" si="5"/>
        <v>1639</v>
      </c>
      <c r="AD13" s="8">
        <f t="shared" si="25"/>
        <v>1078</v>
      </c>
      <c r="AE13" s="18">
        <f t="shared" ref="AE13:AF13" si="32">SUM(AE11:AE12)</f>
        <v>169</v>
      </c>
      <c r="AF13" s="18">
        <f t="shared" si="32"/>
        <v>188</v>
      </c>
      <c r="AG13" s="21">
        <f t="shared" si="6"/>
        <v>1435</v>
      </c>
      <c r="AH13" s="9">
        <f>SUM(AH11:AH12)</f>
        <v>1110</v>
      </c>
      <c r="AI13" s="18">
        <f t="shared" ref="AI13" si="33">SUM(AI11:AI12)</f>
        <v>183</v>
      </c>
      <c r="AJ13" s="18">
        <f>SUM(AJ11:AJ12)</f>
        <v>248</v>
      </c>
      <c r="AK13" s="22">
        <f t="shared" si="7"/>
        <v>1541</v>
      </c>
      <c r="AL13" s="9">
        <f>SUM(AL11:AL12)</f>
        <v>925</v>
      </c>
      <c r="AM13" s="18">
        <f t="shared" ref="AM13" si="34">SUM(AM11:AM12)</f>
        <v>219</v>
      </c>
      <c r="AN13" s="18">
        <f>SUM(AN11:AN12)</f>
        <v>174</v>
      </c>
      <c r="AO13" s="22">
        <f t="shared" si="8"/>
        <v>1318</v>
      </c>
      <c r="AP13" s="9">
        <f>SUM(AP11:AP12)</f>
        <v>757</v>
      </c>
      <c r="AQ13" s="18">
        <f t="shared" ref="AQ13" si="35">SUM(AQ11:AQ12)</f>
        <v>126</v>
      </c>
      <c r="AR13" s="18">
        <f>SUM(AR11:AR12)</f>
        <v>191</v>
      </c>
      <c r="AS13" s="22">
        <f t="shared" si="9"/>
        <v>1074</v>
      </c>
      <c r="AT13" s="9">
        <f>SUM(AT11:AT12)</f>
        <v>760</v>
      </c>
      <c r="AU13" s="18">
        <f t="shared" ref="AU13:AV13" si="36">SUM(AU11:AU12)</f>
        <v>0</v>
      </c>
      <c r="AV13" s="18">
        <f t="shared" si="36"/>
        <v>0</v>
      </c>
      <c r="AW13" s="22">
        <f t="shared" si="10"/>
        <v>760</v>
      </c>
      <c r="AX13" s="9">
        <f>SUM(AU13:AW13)</f>
        <v>760</v>
      </c>
      <c r="AY13" s="18">
        <f t="shared" ref="AY13:AZ13" si="37">SUM(AY11:AY12)</f>
        <v>0</v>
      </c>
      <c r="AZ13" s="18">
        <f t="shared" si="37"/>
        <v>0</v>
      </c>
      <c r="BA13" s="22">
        <f t="shared" si="11"/>
        <v>760</v>
      </c>
      <c r="BB13" s="9"/>
    </row>
    <row r="14" spans="3:54" x14ac:dyDescent="0.25">
      <c r="C14" s="112" t="s">
        <v>62</v>
      </c>
      <c r="D14" s="11" t="s">
        <v>63</v>
      </c>
      <c r="E14" s="3"/>
      <c r="F14" s="4">
        <v>4</v>
      </c>
      <c r="G14" s="14">
        <v>3</v>
      </c>
      <c r="H14" s="14">
        <v>3</v>
      </c>
      <c r="I14" s="21">
        <f t="shared" si="0"/>
        <v>10</v>
      </c>
      <c r="J14" s="4">
        <v>8</v>
      </c>
      <c r="K14" s="14">
        <v>3</v>
      </c>
      <c r="L14" s="14">
        <v>0</v>
      </c>
      <c r="M14" s="21">
        <f t="shared" si="1"/>
        <v>11</v>
      </c>
      <c r="N14" s="4">
        <v>6</v>
      </c>
      <c r="O14" s="14">
        <v>3</v>
      </c>
      <c r="P14" s="14">
        <v>3</v>
      </c>
      <c r="Q14" s="21">
        <f t="shared" si="2"/>
        <v>12</v>
      </c>
      <c r="R14" s="4">
        <v>1</v>
      </c>
      <c r="S14" s="14">
        <v>5</v>
      </c>
      <c r="T14" s="14">
        <v>5</v>
      </c>
      <c r="U14" s="21">
        <f t="shared" si="3"/>
        <v>11</v>
      </c>
      <c r="V14" s="5">
        <v>12</v>
      </c>
      <c r="W14" s="6">
        <v>4</v>
      </c>
      <c r="X14" s="6">
        <v>3</v>
      </c>
      <c r="Y14" s="23">
        <f t="shared" si="4"/>
        <v>19</v>
      </c>
      <c r="Z14" s="5">
        <v>5</v>
      </c>
      <c r="AA14" s="15">
        <v>0</v>
      </c>
      <c r="AB14" s="6">
        <v>2</v>
      </c>
      <c r="AC14" s="23">
        <f t="shared" si="5"/>
        <v>7</v>
      </c>
      <c r="AD14" s="5">
        <v>12</v>
      </c>
      <c r="AE14" s="6">
        <v>1</v>
      </c>
      <c r="AF14" s="6">
        <v>1</v>
      </c>
      <c r="AG14" s="23">
        <f t="shared" si="6"/>
        <v>14</v>
      </c>
      <c r="AH14" s="6">
        <v>9</v>
      </c>
      <c r="AI14" s="15">
        <v>0</v>
      </c>
      <c r="AJ14" s="17">
        <v>2</v>
      </c>
      <c r="AK14" s="24">
        <f t="shared" si="7"/>
        <v>11</v>
      </c>
      <c r="AL14" s="6">
        <v>5</v>
      </c>
      <c r="AM14" s="15">
        <v>0</v>
      </c>
      <c r="AN14" s="17">
        <v>3</v>
      </c>
      <c r="AO14" s="24">
        <f t="shared" si="8"/>
        <v>8</v>
      </c>
      <c r="AP14" s="6">
        <v>4</v>
      </c>
      <c r="AQ14" s="17">
        <v>1</v>
      </c>
      <c r="AR14" s="17">
        <v>3</v>
      </c>
      <c r="AS14" s="24">
        <f t="shared" si="9"/>
        <v>8</v>
      </c>
      <c r="AT14" s="6">
        <v>2</v>
      </c>
      <c r="AU14" s="6"/>
      <c r="AV14" s="15"/>
      <c r="AW14" s="24">
        <f t="shared" si="10"/>
        <v>2</v>
      </c>
      <c r="AX14" s="6">
        <v>14</v>
      </c>
      <c r="AY14" s="6"/>
      <c r="AZ14" s="6"/>
      <c r="BA14" s="24">
        <f t="shared" si="11"/>
        <v>14</v>
      </c>
      <c r="BB14" s="6"/>
    </row>
    <row r="15" spans="3:54" x14ac:dyDescent="0.25">
      <c r="C15" s="112"/>
      <c r="D15" s="11" t="s">
        <v>64</v>
      </c>
      <c r="E15" s="3"/>
      <c r="F15" s="4">
        <v>187</v>
      </c>
      <c r="G15" s="14">
        <v>10</v>
      </c>
      <c r="H15" s="14">
        <v>1</v>
      </c>
      <c r="I15" s="21">
        <f t="shared" si="0"/>
        <v>198</v>
      </c>
      <c r="J15" s="4">
        <v>428</v>
      </c>
      <c r="K15" s="14">
        <v>20</v>
      </c>
      <c r="L15" s="14">
        <v>4</v>
      </c>
      <c r="M15" s="21">
        <f t="shared" si="1"/>
        <v>452</v>
      </c>
      <c r="N15" s="4">
        <v>152</v>
      </c>
      <c r="O15" s="14">
        <v>19</v>
      </c>
      <c r="P15" s="14">
        <v>0</v>
      </c>
      <c r="Q15" s="21">
        <f t="shared" si="2"/>
        <v>171</v>
      </c>
      <c r="R15" s="4">
        <v>164</v>
      </c>
      <c r="S15" s="14">
        <v>47</v>
      </c>
      <c r="T15" s="14">
        <v>3</v>
      </c>
      <c r="U15" s="21">
        <f t="shared" si="3"/>
        <v>214</v>
      </c>
      <c r="V15" s="5">
        <v>150</v>
      </c>
      <c r="W15" s="6">
        <v>3</v>
      </c>
      <c r="X15" s="6">
        <v>6</v>
      </c>
      <c r="Y15" s="23">
        <f t="shared" si="4"/>
        <v>159</v>
      </c>
      <c r="Z15" s="5">
        <v>23</v>
      </c>
      <c r="AA15" s="6">
        <v>17</v>
      </c>
      <c r="AB15" s="15">
        <v>0</v>
      </c>
      <c r="AC15" s="23">
        <f t="shared" si="5"/>
        <v>40</v>
      </c>
      <c r="AD15" s="5">
        <v>72</v>
      </c>
      <c r="AE15" s="15">
        <v>0</v>
      </c>
      <c r="AF15" s="6">
        <v>6</v>
      </c>
      <c r="AG15" s="23">
        <f t="shared" si="6"/>
        <v>78</v>
      </c>
      <c r="AH15" s="6">
        <v>2</v>
      </c>
      <c r="AI15" s="17">
        <v>8</v>
      </c>
      <c r="AJ15" s="15">
        <v>0</v>
      </c>
      <c r="AK15" s="24">
        <f t="shared" si="7"/>
        <v>10</v>
      </c>
      <c r="AL15" s="6">
        <v>8</v>
      </c>
      <c r="AM15" s="15">
        <v>0</v>
      </c>
      <c r="AN15" s="15">
        <v>0</v>
      </c>
      <c r="AO15" s="24">
        <f t="shared" si="8"/>
        <v>8</v>
      </c>
      <c r="AP15" s="6">
        <v>120</v>
      </c>
      <c r="AQ15" s="15">
        <v>0</v>
      </c>
      <c r="AR15" s="15">
        <v>0</v>
      </c>
      <c r="AS15" s="24">
        <f t="shared" si="9"/>
        <v>120</v>
      </c>
      <c r="AT15" s="6">
        <v>22</v>
      </c>
      <c r="AU15" s="6"/>
      <c r="AV15" s="15"/>
      <c r="AW15" s="24">
        <f t="shared" si="10"/>
        <v>22</v>
      </c>
      <c r="AX15" s="6">
        <v>73</v>
      </c>
      <c r="AY15" s="15"/>
      <c r="AZ15" s="15"/>
      <c r="BA15" s="24">
        <f t="shared" si="11"/>
        <v>73</v>
      </c>
      <c r="BB15" s="6"/>
    </row>
    <row r="16" spans="3:54" x14ac:dyDescent="0.25">
      <c r="C16" s="112"/>
      <c r="D16" s="11" t="s">
        <v>65</v>
      </c>
      <c r="E16" s="3"/>
      <c r="F16" s="4">
        <v>106</v>
      </c>
      <c r="G16" s="14">
        <v>0</v>
      </c>
      <c r="H16" s="14">
        <v>6</v>
      </c>
      <c r="I16" s="21">
        <f t="shared" si="0"/>
        <v>112</v>
      </c>
      <c r="J16" s="4">
        <v>95</v>
      </c>
      <c r="K16" s="14">
        <v>0</v>
      </c>
      <c r="L16" s="14">
        <v>1</v>
      </c>
      <c r="M16" s="21">
        <f t="shared" si="1"/>
        <v>96</v>
      </c>
      <c r="N16" s="4">
        <v>147</v>
      </c>
      <c r="O16" s="14">
        <v>0</v>
      </c>
      <c r="P16" s="14">
        <v>3</v>
      </c>
      <c r="Q16" s="21">
        <f t="shared" si="2"/>
        <v>150</v>
      </c>
      <c r="R16" s="4">
        <v>97</v>
      </c>
      <c r="S16" s="14">
        <v>0</v>
      </c>
      <c r="T16" s="14">
        <v>5</v>
      </c>
      <c r="U16" s="21">
        <f t="shared" si="3"/>
        <v>102</v>
      </c>
      <c r="V16" s="5">
        <v>114</v>
      </c>
      <c r="W16" s="15">
        <v>0</v>
      </c>
      <c r="X16" s="6">
        <v>3</v>
      </c>
      <c r="Y16" s="23">
        <f t="shared" si="4"/>
        <v>117</v>
      </c>
      <c r="Z16" s="5">
        <v>77</v>
      </c>
      <c r="AA16" s="15">
        <v>0</v>
      </c>
      <c r="AB16" s="6">
        <v>4</v>
      </c>
      <c r="AC16" s="23">
        <f t="shared" si="5"/>
        <v>81</v>
      </c>
      <c r="AD16" s="5">
        <v>65</v>
      </c>
      <c r="AE16" s="15">
        <v>0</v>
      </c>
      <c r="AF16" s="6">
        <v>6</v>
      </c>
      <c r="AG16" s="23">
        <f t="shared" si="6"/>
        <v>71</v>
      </c>
      <c r="AH16" s="6">
        <v>59</v>
      </c>
      <c r="AI16" s="15">
        <v>0</v>
      </c>
      <c r="AJ16" s="17">
        <v>9</v>
      </c>
      <c r="AK16" s="24">
        <f t="shared" si="7"/>
        <v>68</v>
      </c>
      <c r="AL16" s="6">
        <v>41</v>
      </c>
      <c r="AM16" s="17">
        <v>1</v>
      </c>
      <c r="AN16" s="17">
        <v>2</v>
      </c>
      <c r="AO16" s="24">
        <f t="shared" si="8"/>
        <v>44</v>
      </c>
      <c r="AP16" s="6">
        <v>45</v>
      </c>
      <c r="AQ16" s="15">
        <v>0</v>
      </c>
      <c r="AR16" s="17">
        <v>8</v>
      </c>
      <c r="AS16" s="24">
        <f t="shared" si="9"/>
        <v>53</v>
      </c>
      <c r="AT16" s="6">
        <v>26</v>
      </c>
      <c r="AU16" s="15"/>
      <c r="AV16" s="15"/>
      <c r="AW16" s="24">
        <f t="shared" si="10"/>
        <v>26</v>
      </c>
      <c r="AX16" s="6">
        <v>25</v>
      </c>
      <c r="AY16" s="15"/>
      <c r="AZ16" s="6"/>
      <c r="BA16" s="24">
        <f t="shared" si="11"/>
        <v>25</v>
      </c>
      <c r="BB16" s="6"/>
    </row>
    <row r="17" spans="3:54" x14ac:dyDescent="0.25">
      <c r="C17" s="112"/>
      <c r="D17" s="11" t="s">
        <v>66</v>
      </c>
      <c r="E17" s="3"/>
      <c r="F17" s="4">
        <v>23</v>
      </c>
      <c r="G17" s="14">
        <v>0</v>
      </c>
      <c r="H17" s="14">
        <v>0</v>
      </c>
      <c r="I17" s="21">
        <f t="shared" si="0"/>
        <v>23</v>
      </c>
      <c r="J17" s="4">
        <v>18</v>
      </c>
      <c r="K17" s="14">
        <v>0</v>
      </c>
      <c r="L17" s="14">
        <v>0</v>
      </c>
      <c r="M17" s="21">
        <f t="shared" si="1"/>
        <v>18</v>
      </c>
      <c r="N17" s="4">
        <v>16</v>
      </c>
      <c r="O17" s="14">
        <v>0</v>
      </c>
      <c r="P17" s="14">
        <v>0</v>
      </c>
      <c r="Q17" s="21">
        <f t="shared" si="2"/>
        <v>16</v>
      </c>
      <c r="R17" s="4">
        <v>4</v>
      </c>
      <c r="S17" s="14">
        <v>0</v>
      </c>
      <c r="T17" s="14">
        <v>0</v>
      </c>
      <c r="U17" s="21">
        <f t="shared" si="3"/>
        <v>4</v>
      </c>
      <c r="V17" s="5">
        <v>0</v>
      </c>
      <c r="W17" s="15">
        <v>0</v>
      </c>
      <c r="X17" s="15">
        <v>0</v>
      </c>
      <c r="Y17" s="23">
        <f t="shared" si="4"/>
        <v>0</v>
      </c>
      <c r="Z17" s="5">
        <v>0</v>
      </c>
      <c r="AA17" s="15">
        <v>0</v>
      </c>
      <c r="AB17" s="15">
        <v>0</v>
      </c>
      <c r="AC17" s="23">
        <f t="shared" si="5"/>
        <v>0</v>
      </c>
      <c r="AD17" s="5">
        <v>2</v>
      </c>
      <c r="AE17" s="15">
        <v>0</v>
      </c>
      <c r="AF17" s="15">
        <v>0</v>
      </c>
      <c r="AG17" s="23">
        <f t="shared" si="6"/>
        <v>2</v>
      </c>
      <c r="AH17" s="6">
        <v>3</v>
      </c>
      <c r="AI17" s="15">
        <v>0</v>
      </c>
      <c r="AJ17" s="15">
        <v>0</v>
      </c>
      <c r="AK17" s="24">
        <f t="shared" si="7"/>
        <v>3</v>
      </c>
      <c r="AL17" s="6">
        <v>2</v>
      </c>
      <c r="AM17" s="15">
        <v>0</v>
      </c>
      <c r="AN17" s="15">
        <v>0</v>
      </c>
      <c r="AO17" s="24">
        <f t="shared" si="8"/>
        <v>2</v>
      </c>
      <c r="AP17" s="7">
        <v>0</v>
      </c>
      <c r="AQ17" s="15">
        <v>0</v>
      </c>
      <c r="AR17" s="15">
        <v>0</v>
      </c>
      <c r="AS17" s="22">
        <f t="shared" si="9"/>
        <v>0</v>
      </c>
      <c r="AT17" s="7">
        <v>0</v>
      </c>
      <c r="AU17" s="6"/>
      <c r="AV17" s="15"/>
      <c r="AW17" s="22">
        <f t="shared" si="10"/>
        <v>0</v>
      </c>
      <c r="AX17" s="7">
        <v>0</v>
      </c>
      <c r="AY17" s="15"/>
      <c r="AZ17" s="15"/>
      <c r="BA17" s="22">
        <f t="shared" si="11"/>
        <v>0</v>
      </c>
      <c r="BB17" s="7"/>
    </row>
    <row r="18" spans="3:54" x14ac:dyDescent="0.25">
      <c r="C18" s="112"/>
      <c r="D18" s="11" t="s">
        <v>67</v>
      </c>
      <c r="E18" s="3"/>
      <c r="F18" s="4">
        <v>515</v>
      </c>
      <c r="G18" s="14">
        <v>0</v>
      </c>
      <c r="H18" s="14">
        <v>0</v>
      </c>
      <c r="I18" s="21">
        <f t="shared" si="0"/>
        <v>515</v>
      </c>
      <c r="J18" s="4">
        <v>275</v>
      </c>
      <c r="K18" s="14">
        <v>1</v>
      </c>
      <c r="L18" s="14">
        <v>1</v>
      </c>
      <c r="M18" s="21">
        <f t="shared" si="1"/>
        <v>277</v>
      </c>
      <c r="N18" s="4">
        <v>594</v>
      </c>
      <c r="O18" s="14">
        <v>3</v>
      </c>
      <c r="P18" s="14">
        <v>0</v>
      </c>
      <c r="Q18" s="21">
        <f t="shared" si="2"/>
        <v>597</v>
      </c>
      <c r="R18" s="4">
        <v>535</v>
      </c>
      <c r="S18" s="14">
        <v>2</v>
      </c>
      <c r="T18" s="14">
        <v>1</v>
      </c>
      <c r="U18" s="21">
        <f t="shared" si="3"/>
        <v>538</v>
      </c>
      <c r="V18" s="5">
        <v>567</v>
      </c>
      <c r="W18" s="15">
        <v>0</v>
      </c>
      <c r="X18" s="15">
        <v>0</v>
      </c>
      <c r="Y18" s="23">
        <f t="shared" si="4"/>
        <v>567</v>
      </c>
      <c r="Z18" s="5">
        <v>466</v>
      </c>
      <c r="AA18" s="6">
        <v>2</v>
      </c>
      <c r="AB18" s="15">
        <v>0</v>
      </c>
      <c r="AC18" s="23">
        <f t="shared" si="5"/>
        <v>468</v>
      </c>
      <c r="AD18" s="5">
        <v>603</v>
      </c>
      <c r="AE18" s="6">
        <v>1</v>
      </c>
      <c r="AF18" s="15">
        <v>0</v>
      </c>
      <c r="AG18" s="23">
        <f t="shared" si="6"/>
        <v>604</v>
      </c>
      <c r="AH18" s="6">
        <v>440</v>
      </c>
      <c r="AI18" s="17">
        <v>2</v>
      </c>
      <c r="AJ18" s="15">
        <v>0</v>
      </c>
      <c r="AK18" s="24">
        <f t="shared" si="7"/>
        <v>442</v>
      </c>
      <c r="AL18" s="6">
        <v>354</v>
      </c>
      <c r="AM18" s="17">
        <v>1</v>
      </c>
      <c r="AN18" s="15">
        <v>0</v>
      </c>
      <c r="AO18" s="24">
        <f t="shared" si="8"/>
        <v>355</v>
      </c>
      <c r="AP18" s="6">
        <v>227</v>
      </c>
      <c r="AQ18" s="6">
        <v>0</v>
      </c>
      <c r="AR18" s="6">
        <v>0</v>
      </c>
      <c r="AS18" s="24">
        <f t="shared" si="9"/>
        <v>227</v>
      </c>
      <c r="AT18" s="6">
        <v>179</v>
      </c>
      <c r="AU18" s="15"/>
      <c r="AV18" s="15"/>
      <c r="AW18" s="24">
        <f t="shared" si="10"/>
        <v>179</v>
      </c>
      <c r="AX18" s="6">
        <v>196</v>
      </c>
      <c r="AY18" s="6"/>
      <c r="AZ18" s="15"/>
      <c r="BA18" s="24">
        <f t="shared" si="11"/>
        <v>196</v>
      </c>
      <c r="BB18" s="6"/>
    </row>
    <row r="19" spans="3:54" x14ac:dyDescent="0.25">
      <c r="C19" s="112"/>
      <c r="D19" s="115" t="s">
        <v>58</v>
      </c>
      <c r="E19" s="115"/>
      <c r="F19" s="9">
        <f t="shared" ref="F19:AD19" si="38">SUM(F14:F18)</f>
        <v>835</v>
      </c>
      <c r="G19" s="18">
        <f t="shared" ref="G19:H19" si="39">SUM(G14:G18)</f>
        <v>13</v>
      </c>
      <c r="H19" s="18">
        <f t="shared" si="39"/>
        <v>10</v>
      </c>
      <c r="I19" s="22">
        <f t="shared" si="0"/>
        <v>858</v>
      </c>
      <c r="J19" s="9">
        <f t="shared" si="38"/>
        <v>824</v>
      </c>
      <c r="K19" s="18">
        <f t="shared" ref="K19:L19" si="40">SUM(K14:K18)</f>
        <v>24</v>
      </c>
      <c r="L19" s="18">
        <f t="shared" si="40"/>
        <v>6</v>
      </c>
      <c r="M19" s="22">
        <f t="shared" si="1"/>
        <v>854</v>
      </c>
      <c r="N19" s="9">
        <f t="shared" si="38"/>
        <v>915</v>
      </c>
      <c r="O19" s="18">
        <f t="shared" ref="O19:P19" si="41">SUM(O14:O18)</f>
        <v>25</v>
      </c>
      <c r="P19" s="18">
        <f t="shared" si="41"/>
        <v>6</v>
      </c>
      <c r="Q19" s="22">
        <f t="shared" si="2"/>
        <v>946</v>
      </c>
      <c r="R19" s="9">
        <f t="shared" si="38"/>
        <v>801</v>
      </c>
      <c r="S19" s="18">
        <f t="shared" ref="S19:T19" si="42">SUM(S14:S18)</f>
        <v>54</v>
      </c>
      <c r="T19" s="18">
        <f t="shared" si="42"/>
        <v>14</v>
      </c>
      <c r="U19" s="22">
        <f t="shared" si="3"/>
        <v>869</v>
      </c>
      <c r="V19" s="8">
        <f t="shared" si="38"/>
        <v>843</v>
      </c>
      <c r="W19" s="18">
        <f t="shared" ref="W19:X19" si="43">SUM(W14:W18)</f>
        <v>7</v>
      </c>
      <c r="X19" s="18">
        <f t="shared" si="43"/>
        <v>12</v>
      </c>
      <c r="Y19" s="21">
        <f t="shared" si="4"/>
        <v>862</v>
      </c>
      <c r="Z19" s="8">
        <f t="shared" si="38"/>
        <v>571</v>
      </c>
      <c r="AA19" s="18">
        <f t="shared" ref="AA19:AB19" si="44">SUM(AA14:AA18)</f>
        <v>19</v>
      </c>
      <c r="AB19" s="18">
        <f t="shared" si="44"/>
        <v>6</v>
      </c>
      <c r="AC19" s="21">
        <f t="shared" si="5"/>
        <v>596</v>
      </c>
      <c r="AD19" s="8">
        <f t="shared" si="38"/>
        <v>754</v>
      </c>
      <c r="AE19" s="18">
        <f t="shared" ref="AE19:AF19" si="45">SUM(AE14:AE18)</f>
        <v>2</v>
      </c>
      <c r="AF19" s="18">
        <f t="shared" si="45"/>
        <v>13</v>
      </c>
      <c r="AG19" s="21">
        <f t="shared" si="6"/>
        <v>769</v>
      </c>
      <c r="AH19" s="9">
        <f>SUM(AH14:AH18)</f>
        <v>513</v>
      </c>
      <c r="AI19" s="18">
        <f t="shared" ref="AI19" si="46">SUM(AI14:AI18)</f>
        <v>10</v>
      </c>
      <c r="AJ19" s="18">
        <f>SUM(AJ14:AJ18)</f>
        <v>11</v>
      </c>
      <c r="AK19" s="22">
        <f t="shared" si="7"/>
        <v>534</v>
      </c>
      <c r="AL19" s="9">
        <f>SUM(AL14:AL18)</f>
        <v>410</v>
      </c>
      <c r="AM19" s="18">
        <f t="shared" ref="AM19" si="47">SUM(AM14:AM18)</f>
        <v>2</v>
      </c>
      <c r="AN19" s="18">
        <f>SUM(AN14:AN18)</f>
        <v>5</v>
      </c>
      <c r="AO19" s="22">
        <f t="shared" si="8"/>
        <v>417</v>
      </c>
      <c r="AP19" s="9">
        <f>SUM(AP14:AP18)</f>
        <v>396</v>
      </c>
      <c r="AQ19" s="18">
        <f t="shared" ref="AQ19" si="48">SUM(AQ14:AQ18)</f>
        <v>1</v>
      </c>
      <c r="AR19" s="18">
        <f>SUM(AR14:AR18)</f>
        <v>11</v>
      </c>
      <c r="AS19" s="22">
        <f t="shared" si="9"/>
        <v>408</v>
      </c>
      <c r="AT19" s="9">
        <f>SUM(AT14:AT18)</f>
        <v>229</v>
      </c>
      <c r="AU19" s="18">
        <f t="shared" ref="AU19" si="49">SUM(AU14:AU18)</f>
        <v>0</v>
      </c>
      <c r="AV19" s="18">
        <f>SUM(AV14:AV18)</f>
        <v>0</v>
      </c>
      <c r="AW19" s="22">
        <f t="shared" si="10"/>
        <v>229</v>
      </c>
      <c r="AX19" s="9">
        <f>SUM(AX14:AX18)</f>
        <v>308</v>
      </c>
      <c r="AY19" s="18">
        <f t="shared" ref="AY19" si="50">SUM(AY14:AY18)</f>
        <v>0</v>
      </c>
      <c r="AZ19" s="18">
        <f>SUM(AZ14:AZ18)</f>
        <v>0</v>
      </c>
      <c r="BA19" s="22">
        <f t="shared" si="11"/>
        <v>308</v>
      </c>
      <c r="BB19" s="9"/>
    </row>
    <row r="20" spans="3:54" x14ac:dyDescent="0.25">
      <c r="C20" s="110" t="s">
        <v>68</v>
      </c>
      <c r="D20" s="110"/>
      <c r="E20" s="110"/>
      <c r="F20" s="12">
        <f>F10+F13+F19</f>
        <v>2612</v>
      </c>
      <c r="G20" s="19">
        <f>G10+G13+G19</f>
        <v>181</v>
      </c>
      <c r="H20" s="20">
        <f>H10+H13+H19</f>
        <v>242</v>
      </c>
      <c r="I20" s="12">
        <f t="shared" si="0"/>
        <v>3035</v>
      </c>
      <c r="J20" s="12">
        <f>J10+J13+J19</f>
        <v>2123</v>
      </c>
      <c r="K20" s="19">
        <f>K10+K13+K19</f>
        <v>119</v>
      </c>
      <c r="L20" s="20">
        <f>L10+L13+L19</f>
        <v>149</v>
      </c>
      <c r="M20" s="12">
        <f t="shared" si="1"/>
        <v>2391</v>
      </c>
      <c r="N20" s="12">
        <f>N10+N13+N19</f>
        <v>2714</v>
      </c>
      <c r="O20" s="19">
        <f>O10+O13+O19</f>
        <v>221</v>
      </c>
      <c r="P20" s="20">
        <f>P10+P13+P19</f>
        <v>235</v>
      </c>
      <c r="Q20" s="12">
        <f t="shared" si="2"/>
        <v>3170</v>
      </c>
      <c r="R20" s="12">
        <f>R10+R13+R19</f>
        <v>2453</v>
      </c>
      <c r="S20" s="19">
        <f>S10+S13+S19</f>
        <v>233</v>
      </c>
      <c r="T20" s="20">
        <f>T10+T13+T19</f>
        <v>201</v>
      </c>
      <c r="U20" s="12">
        <f t="shared" si="3"/>
        <v>2887</v>
      </c>
      <c r="V20" s="13">
        <f t="shared" ref="V20:AX20" si="51">V10+V13+V19</f>
        <v>2260</v>
      </c>
      <c r="W20" s="19">
        <f t="shared" si="51"/>
        <v>149</v>
      </c>
      <c r="X20" s="13"/>
      <c r="Y20" s="13">
        <f t="shared" si="4"/>
        <v>2409</v>
      </c>
      <c r="Z20" s="13">
        <f t="shared" si="51"/>
        <v>2038</v>
      </c>
      <c r="AA20" s="19">
        <f t="shared" si="51"/>
        <v>222</v>
      </c>
      <c r="AB20" s="20">
        <f t="shared" si="51"/>
        <v>194</v>
      </c>
      <c r="AC20" s="13">
        <f t="shared" si="5"/>
        <v>2454</v>
      </c>
      <c r="AD20" s="13">
        <f t="shared" si="51"/>
        <v>2060</v>
      </c>
      <c r="AE20" s="19">
        <f t="shared" si="51"/>
        <v>179</v>
      </c>
      <c r="AF20" s="20">
        <f t="shared" si="51"/>
        <v>208</v>
      </c>
      <c r="AG20" s="13">
        <f t="shared" si="6"/>
        <v>2447</v>
      </c>
      <c r="AH20" s="12">
        <f t="shared" si="51"/>
        <v>1819</v>
      </c>
      <c r="AI20" s="19">
        <f t="shared" si="51"/>
        <v>211</v>
      </c>
      <c r="AJ20" s="20">
        <f t="shared" si="51"/>
        <v>264</v>
      </c>
      <c r="AK20" s="12">
        <f t="shared" si="7"/>
        <v>2294</v>
      </c>
      <c r="AL20" s="12">
        <f t="shared" si="51"/>
        <v>1428</v>
      </c>
      <c r="AM20" s="19">
        <f t="shared" si="51"/>
        <v>223</v>
      </c>
      <c r="AN20" s="20">
        <f t="shared" si="51"/>
        <v>186</v>
      </c>
      <c r="AO20" s="12">
        <f t="shared" si="8"/>
        <v>1837</v>
      </c>
      <c r="AP20" s="12">
        <f t="shared" si="51"/>
        <v>1269</v>
      </c>
      <c r="AQ20" s="19">
        <f t="shared" si="51"/>
        <v>133</v>
      </c>
      <c r="AR20" s="20">
        <f t="shared" si="51"/>
        <v>206</v>
      </c>
      <c r="AS20" s="12">
        <f t="shared" si="9"/>
        <v>1608</v>
      </c>
      <c r="AT20" s="12">
        <f t="shared" si="51"/>
        <v>1065</v>
      </c>
      <c r="AU20" s="19">
        <f t="shared" si="51"/>
        <v>0</v>
      </c>
      <c r="AV20" s="20">
        <f>AV10+AV13+AV19</f>
        <v>0</v>
      </c>
      <c r="AW20" s="12">
        <f t="shared" si="10"/>
        <v>1065</v>
      </c>
      <c r="AX20" s="12">
        <f t="shared" si="51"/>
        <v>1206</v>
      </c>
      <c r="AY20" s="19">
        <f t="shared" ref="AY20" si="52">AY10+AY13+AY19</f>
        <v>0</v>
      </c>
      <c r="AZ20" s="20">
        <f>AZ10+AZ13+AZ19</f>
        <v>0</v>
      </c>
      <c r="BA20" s="12">
        <f t="shared" si="11"/>
        <v>1206</v>
      </c>
      <c r="BB20" s="12"/>
    </row>
  </sheetData>
  <mergeCells count="21">
    <mergeCell ref="AT1:AW1"/>
    <mergeCell ref="AX1:BA1"/>
    <mergeCell ref="V1:Y1"/>
    <mergeCell ref="Z1:AC1"/>
    <mergeCell ref="AD1:AG1"/>
    <mergeCell ref="AH1:AK1"/>
    <mergeCell ref="AL1:AO1"/>
    <mergeCell ref="AP1:AS1"/>
    <mergeCell ref="F1:I1"/>
    <mergeCell ref="J1:M1"/>
    <mergeCell ref="N1:Q1"/>
    <mergeCell ref="R1:U1"/>
    <mergeCell ref="C14:C19"/>
    <mergeCell ref="D19:E19"/>
    <mergeCell ref="C20:E20"/>
    <mergeCell ref="C2:E2"/>
    <mergeCell ref="C3:C10"/>
    <mergeCell ref="D8:E8"/>
    <mergeCell ref="D10:E10"/>
    <mergeCell ref="C11:C13"/>
    <mergeCell ref="D13:E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workbookViewId="0">
      <selection activeCell="P4" sqref="P4"/>
    </sheetView>
  </sheetViews>
  <sheetFormatPr defaultRowHeight="15" x14ac:dyDescent="0.25"/>
  <cols>
    <col min="1" max="1" width="4.42578125" customWidth="1"/>
    <col min="3" max="3" width="28.140625" customWidth="1"/>
    <col min="4" max="6" width="6.7109375" customWidth="1"/>
    <col min="7" max="7" width="12.85546875" customWidth="1"/>
    <col min="8" max="10" width="6.7109375" customWidth="1"/>
    <col min="11" max="11" width="12.85546875" customWidth="1"/>
    <col min="12" max="12" width="18.140625" customWidth="1"/>
  </cols>
  <sheetData>
    <row r="1" spans="2:13" ht="15.75" thickBot="1" x14ac:dyDescent="0.3">
      <c r="D1" s="118" t="s">
        <v>103</v>
      </c>
      <c r="E1" s="118"/>
      <c r="F1" s="118"/>
      <c r="G1" s="118"/>
      <c r="H1" s="118"/>
      <c r="I1" s="118"/>
      <c r="J1" s="118"/>
      <c r="K1" s="118"/>
    </row>
    <row r="2" spans="2:13" ht="15.75" thickBot="1" x14ac:dyDescent="0.3">
      <c r="B2" s="26" t="s">
        <v>81</v>
      </c>
      <c r="C2" s="27"/>
      <c r="D2" s="117">
        <v>2011</v>
      </c>
      <c r="E2" s="117"/>
      <c r="F2" s="117"/>
      <c r="G2" s="117"/>
      <c r="H2" s="117">
        <v>2012</v>
      </c>
      <c r="I2" s="117"/>
      <c r="J2" s="117"/>
      <c r="K2" s="117"/>
      <c r="L2" s="36" t="s">
        <v>101</v>
      </c>
      <c r="M2" s="35"/>
    </row>
    <row r="3" spans="2:13" ht="15.75" thickBot="1" x14ac:dyDescent="0.3">
      <c r="B3" s="28" t="s">
        <v>82</v>
      </c>
      <c r="C3" s="29"/>
      <c r="D3" s="33" t="s">
        <v>29</v>
      </c>
      <c r="E3" s="34" t="s">
        <v>30</v>
      </c>
      <c r="F3" s="34" t="s">
        <v>31</v>
      </c>
      <c r="G3" s="37" t="s">
        <v>28</v>
      </c>
      <c r="H3" s="33" t="s">
        <v>29</v>
      </c>
      <c r="I3" s="34" t="s">
        <v>30</v>
      </c>
      <c r="J3" s="34" t="s">
        <v>31</v>
      </c>
      <c r="K3" s="37" t="s">
        <v>28</v>
      </c>
      <c r="L3" s="48" t="s">
        <v>102</v>
      </c>
      <c r="M3" s="35"/>
    </row>
    <row r="4" spans="2:13" x14ac:dyDescent="0.25">
      <c r="B4" s="26" t="s">
        <v>83</v>
      </c>
      <c r="C4" s="27"/>
      <c r="D4" s="30"/>
      <c r="E4" s="31"/>
      <c r="F4" s="31"/>
      <c r="G4" s="32"/>
      <c r="H4" s="30"/>
      <c r="I4" s="31"/>
      <c r="J4" s="31"/>
      <c r="K4" s="32"/>
      <c r="L4" s="47"/>
      <c r="M4" s="35"/>
    </row>
    <row r="5" spans="2:13" x14ac:dyDescent="0.25">
      <c r="B5" s="30"/>
      <c r="C5" s="32" t="s">
        <v>84</v>
      </c>
      <c r="D5" s="39">
        <v>29</v>
      </c>
      <c r="E5" s="40">
        <v>46</v>
      </c>
      <c r="F5" s="40">
        <v>130</v>
      </c>
      <c r="G5" s="38">
        <f t="shared" ref="G5:G11" si="0">SUM(D5:F5)</f>
        <v>205</v>
      </c>
      <c r="H5" s="39">
        <v>16</v>
      </c>
      <c r="I5" s="40">
        <v>0</v>
      </c>
      <c r="J5" s="40">
        <v>1</v>
      </c>
      <c r="K5" s="38">
        <f>SUM(H5:J5)</f>
        <v>17</v>
      </c>
      <c r="L5" s="49">
        <f>(K5-G5)/G5</f>
        <v>-0.91707317073170735</v>
      </c>
      <c r="M5" s="35"/>
    </row>
    <row r="6" spans="2:13" x14ac:dyDescent="0.25">
      <c r="B6" s="30"/>
      <c r="C6" s="32" t="s">
        <v>85</v>
      </c>
      <c r="D6" s="39">
        <v>16</v>
      </c>
      <c r="E6" s="40">
        <v>9</v>
      </c>
      <c r="F6" s="40">
        <v>14</v>
      </c>
      <c r="G6" s="38">
        <f t="shared" si="0"/>
        <v>39</v>
      </c>
      <c r="H6" s="39">
        <v>23</v>
      </c>
      <c r="I6" s="40">
        <v>2</v>
      </c>
      <c r="J6" s="40">
        <v>11</v>
      </c>
      <c r="K6" s="38">
        <f t="shared" ref="K6:K11" si="1">SUM(H6:J6)</f>
        <v>36</v>
      </c>
      <c r="L6" s="49">
        <f t="shared" ref="L6:L24" si="2">(K6-G6)/G6</f>
        <v>-7.6923076923076927E-2</v>
      </c>
      <c r="M6" s="35"/>
    </row>
    <row r="7" spans="2:13" x14ac:dyDescent="0.25">
      <c r="B7" s="30"/>
      <c r="C7" s="32" t="s">
        <v>86</v>
      </c>
      <c r="D7" s="39">
        <v>19</v>
      </c>
      <c r="E7" s="40">
        <v>13</v>
      </c>
      <c r="F7" s="40">
        <v>25</v>
      </c>
      <c r="G7" s="38">
        <f t="shared" si="0"/>
        <v>57</v>
      </c>
      <c r="H7" s="39">
        <v>0</v>
      </c>
      <c r="I7" s="40">
        <v>0</v>
      </c>
      <c r="J7" s="40">
        <v>0</v>
      </c>
      <c r="K7" s="38">
        <f t="shared" si="1"/>
        <v>0</v>
      </c>
      <c r="L7" s="49">
        <f t="shared" si="2"/>
        <v>-1</v>
      </c>
      <c r="M7" s="35"/>
    </row>
    <row r="8" spans="2:13" x14ac:dyDescent="0.25">
      <c r="B8" s="30"/>
      <c r="C8" s="32" t="s">
        <v>87</v>
      </c>
      <c r="D8" s="39">
        <v>0</v>
      </c>
      <c r="E8" s="40">
        <v>1</v>
      </c>
      <c r="F8" s="40">
        <v>0</v>
      </c>
      <c r="G8" s="38">
        <f t="shared" si="0"/>
        <v>1</v>
      </c>
      <c r="H8" s="39">
        <v>16</v>
      </c>
      <c r="I8" s="40">
        <v>12</v>
      </c>
      <c r="J8" s="40">
        <v>36</v>
      </c>
      <c r="K8" s="38">
        <f t="shared" si="1"/>
        <v>64</v>
      </c>
      <c r="L8" s="49">
        <f t="shared" si="2"/>
        <v>63</v>
      </c>
      <c r="M8" s="35"/>
    </row>
    <row r="9" spans="2:13" x14ac:dyDescent="0.25">
      <c r="B9" s="30"/>
      <c r="C9" s="32" t="s">
        <v>88</v>
      </c>
      <c r="D9" s="39">
        <v>47</v>
      </c>
      <c r="E9" s="40">
        <v>28</v>
      </c>
      <c r="F9" s="40">
        <v>57</v>
      </c>
      <c r="G9" s="38">
        <f t="shared" si="0"/>
        <v>132</v>
      </c>
      <c r="H9" s="39">
        <v>0</v>
      </c>
      <c r="I9" s="40">
        <v>0</v>
      </c>
      <c r="J9" s="40">
        <v>0</v>
      </c>
      <c r="K9" s="38">
        <f t="shared" si="1"/>
        <v>0</v>
      </c>
      <c r="L9" s="49">
        <f t="shared" si="2"/>
        <v>-1</v>
      </c>
      <c r="M9" s="35"/>
    </row>
    <row r="10" spans="2:13" x14ac:dyDescent="0.25">
      <c r="B10" s="30"/>
      <c r="C10" s="32" t="s">
        <v>89</v>
      </c>
      <c r="D10" s="39">
        <v>0</v>
      </c>
      <c r="E10" s="40">
        <v>0</v>
      </c>
      <c r="F10" s="40">
        <v>2</v>
      </c>
      <c r="G10" s="38">
        <f t="shared" si="0"/>
        <v>2</v>
      </c>
      <c r="H10" s="39">
        <v>2</v>
      </c>
      <c r="I10" s="40">
        <v>2</v>
      </c>
      <c r="J10" s="40">
        <v>0</v>
      </c>
      <c r="K10" s="38">
        <f t="shared" si="1"/>
        <v>4</v>
      </c>
      <c r="L10" s="49">
        <f t="shared" si="2"/>
        <v>1</v>
      </c>
      <c r="M10" s="35"/>
    </row>
    <row r="11" spans="2:13" x14ac:dyDescent="0.25">
      <c r="B11" s="30"/>
      <c r="C11" s="32" t="s">
        <v>90</v>
      </c>
      <c r="D11" s="39">
        <v>199</v>
      </c>
      <c r="E11" s="40">
        <v>90</v>
      </c>
      <c r="F11" s="40">
        <v>101</v>
      </c>
      <c r="G11" s="38">
        <f t="shared" si="0"/>
        <v>390</v>
      </c>
      <c r="H11" s="39">
        <v>77</v>
      </c>
      <c r="I11" s="40">
        <v>45</v>
      </c>
      <c r="J11" s="40">
        <v>53</v>
      </c>
      <c r="K11" s="38">
        <f t="shared" si="1"/>
        <v>175</v>
      </c>
      <c r="L11" s="49">
        <f t="shared" si="2"/>
        <v>-0.55128205128205132</v>
      </c>
      <c r="M11" s="35"/>
    </row>
    <row r="12" spans="2:13" x14ac:dyDescent="0.25">
      <c r="B12" s="30"/>
      <c r="C12" s="32" t="s">
        <v>91</v>
      </c>
      <c r="D12" s="41">
        <f t="shared" ref="D12:K12" si="3">SUM(D4:D11)</f>
        <v>310</v>
      </c>
      <c r="E12" s="42">
        <f t="shared" si="3"/>
        <v>187</v>
      </c>
      <c r="F12" s="42">
        <f t="shared" si="3"/>
        <v>329</v>
      </c>
      <c r="G12" s="43">
        <f t="shared" si="3"/>
        <v>826</v>
      </c>
      <c r="H12" s="41">
        <f t="shared" si="3"/>
        <v>134</v>
      </c>
      <c r="I12" s="42">
        <f t="shared" si="3"/>
        <v>61</v>
      </c>
      <c r="J12" s="42">
        <f t="shared" si="3"/>
        <v>101</v>
      </c>
      <c r="K12" s="43">
        <f t="shared" si="3"/>
        <v>296</v>
      </c>
      <c r="L12" s="50">
        <f t="shared" si="2"/>
        <v>-0.64164648910411626</v>
      </c>
      <c r="M12" s="35"/>
    </row>
    <row r="13" spans="2:13" x14ac:dyDescent="0.25">
      <c r="B13" s="30" t="s">
        <v>92</v>
      </c>
      <c r="C13" s="32"/>
      <c r="D13" s="39"/>
      <c r="E13" s="40"/>
      <c r="F13" s="40"/>
      <c r="G13" s="38"/>
      <c r="H13" s="39"/>
      <c r="I13" s="40"/>
      <c r="J13" s="40"/>
      <c r="K13" s="38"/>
      <c r="L13" s="49"/>
      <c r="M13" s="35"/>
    </row>
    <row r="14" spans="2:13" x14ac:dyDescent="0.25">
      <c r="B14" s="30"/>
      <c r="C14" s="32" t="s">
        <v>93</v>
      </c>
      <c r="D14" s="39">
        <v>1326</v>
      </c>
      <c r="E14" s="40">
        <v>968</v>
      </c>
      <c r="F14" s="40">
        <v>1288</v>
      </c>
      <c r="G14" s="38">
        <f>SUM(D14:F14)</f>
        <v>3582</v>
      </c>
      <c r="H14" s="39">
        <v>557</v>
      </c>
      <c r="I14" s="40">
        <v>499</v>
      </c>
      <c r="J14" s="40">
        <v>595</v>
      </c>
      <c r="K14" s="38">
        <f>SUM(H14:J14)</f>
        <v>1651</v>
      </c>
      <c r="L14" s="49">
        <f t="shared" si="2"/>
        <v>-0.53908431044109439</v>
      </c>
      <c r="M14" s="35"/>
    </row>
    <row r="15" spans="2:13" x14ac:dyDescent="0.25">
      <c r="B15" s="30"/>
      <c r="C15" s="32" t="s">
        <v>94</v>
      </c>
      <c r="D15" s="39">
        <v>141</v>
      </c>
      <c r="E15" s="40">
        <v>144</v>
      </c>
      <c r="F15" s="40">
        <v>182</v>
      </c>
      <c r="G15" s="38">
        <f>SUM(D15:F15)</f>
        <v>467</v>
      </c>
      <c r="H15" s="39">
        <v>94</v>
      </c>
      <c r="I15" s="40">
        <v>57</v>
      </c>
      <c r="J15" s="40">
        <v>73</v>
      </c>
      <c r="K15" s="38">
        <f>SUM(H15:J15)</f>
        <v>224</v>
      </c>
      <c r="L15" s="49">
        <f t="shared" si="2"/>
        <v>-0.52034261241970026</v>
      </c>
      <c r="M15" s="35"/>
    </row>
    <row r="16" spans="2:13" x14ac:dyDescent="0.25">
      <c r="B16" s="30"/>
      <c r="C16" s="32" t="s">
        <v>91</v>
      </c>
      <c r="D16" s="41">
        <f t="shared" ref="D16:K16" si="4">SUM(D13:D15)</f>
        <v>1467</v>
      </c>
      <c r="E16" s="42">
        <f t="shared" si="4"/>
        <v>1112</v>
      </c>
      <c r="F16" s="42">
        <f t="shared" si="4"/>
        <v>1470</v>
      </c>
      <c r="G16" s="43">
        <f t="shared" si="4"/>
        <v>4049</v>
      </c>
      <c r="H16" s="41">
        <f t="shared" si="4"/>
        <v>651</v>
      </c>
      <c r="I16" s="42">
        <f t="shared" si="4"/>
        <v>556</v>
      </c>
      <c r="J16" s="42">
        <f t="shared" si="4"/>
        <v>668</v>
      </c>
      <c r="K16" s="43">
        <f t="shared" si="4"/>
        <v>1875</v>
      </c>
      <c r="L16" s="50">
        <f t="shared" si="2"/>
        <v>-0.53692269696221284</v>
      </c>
      <c r="M16" s="35"/>
    </row>
    <row r="17" spans="2:13" x14ac:dyDescent="0.25">
      <c r="B17" s="30" t="s">
        <v>95</v>
      </c>
      <c r="C17" s="32"/>
      <c r="D17" s="39"/>
      <c r="E17" s="40"/>
      <c r="F17" s="40"/>
      <c r="G17" s="38"/>
      <c r="H17" s="39"/>
      <c r="I17" s="40"/>
      <c r="J17" s="40"/>
      <c r="K17" s="38"/>
      <c r="L17" s="49"/>
      <c r="M17" s="35"/>
    </row>
    <row r="18" spans="2:13" x14ac:dyDescent="0.25">
      <c r="B18" s="30"/>
      <c r="C18" s="32" t="s">
        <v>96</v>
      </c>
      <c r="D18" s="39">
        <v>4</v>
      </c>
      <c r="E18" s="40">
        <v>8</v>
      </c>
      <c r="F18" s="40">
        <v>6</v>
      </c>
      <c r="G18" s="38">
        <f>SUM(D18:F18)</f>
        <v>18</v>
      </c>
      <c r="H18" s="39">
        <v>26</v>
      </c>
      <c r="I18" s="40">
        <v>22</v>
      </c>
      <c r="J18" s="40">
        <v>21</v>
      </c>
      <c r="K18" s="38">
        <f>SUM(H18:J18)</f>
        <v>69</v>
      </c>
      <c r="L18" s="49">
        <f t="shared" si="2"/>
        <v>2.8333333333333335</v>
      </c>
      <c r="M18" s="35"/>
    </row>
    <row r="19" spans="2:13" x14ac:dyDescent="0.25">
      <c r="B19" s="30"/>
      <c r="C19" s="32" t="s">
        <v>97</v>
      </c>
      <c r="D19" s="39">
        <v>187</v>
      </c>
      <c r="E19" s="40">
        <v>428</v>
      </c>
      <c r="F19" s="40">
        <v>152</v>
      </c>
      <c r="G19" s="38">
        <f>SUM(D19:F19)</f>
        <v>767</v>
      </c>
      <c r="H19" s="39">
        <v>845</v>
      </c>
      <c r="I19" s="40">
        <v>726</v>
      </c>
      <c r="J19" s="40">
        <v>86</v>
      </c>
      <c r="K19" s="38">
        <f t="shared" ref="K19:K22" si="5">SUM(H19:J19)</f>
        <v>1657</v>
      </c>
      <c r="L19" s="49">
        <f t="shared" si="2"/>
        <v>1.1603650586701435</v>
      </c>
      <c r="M19" s="35"/>
    </row>
    <row r="20" spans="2:13" x14ac:dyDescent="0.25">
      <c r="B20" s="30"/>
      <c r="C20" s="32" t="s">
        <v>95</v>
      </c>
      <c r="D20" s="39">
        <v>106</v>
      </c>
      <c r="E20" s="40">
        <v>95</v>
      </c>
      <c r="F20" s="40">
        <v>147</v>
      </c>
      <c r="G20" s="38">
        <f>SUM(D20:F20)</f>
        <v>348</v>
      </c>
      <c r="H20" s="39">
        <v>200</v>
      </c>
      <c r="I20" s="40">
        <v>131</v>
      </c>
      <c r="J20" s="40">
        <v>308</v>
      </c>
      <c r="K20" s="38">
        <f t="shared" si="5"/>
        <v>639</v>
      </c>
      <c r="L20" s="49">
        <f t="shared" si="2"/>
        <v>0.83620689655172409</v>
      </c>
      <c r="M20" s="35"/>
    </row>
    <row r="21" spans="2:13" x14ac:dyDescent="0.25">
      <c r="B21" s="30"/>
      <c r="C21" s="32" t="s">
        <v>98</v>
      </c>
      <c r="D21" s="39">
        <v>23</v>
      </c>
      <c r="E21" s="40">
        <v>18</v>
      </c>
      <c r="F21" s="40">
        <v>16</v>
      </c>
      <c r="G21" s="38">
        <f>SUM(D21:F21)</f>
        <v>57</v>
      </c>
      <c r="H21" s="39">
        <v>1</v>
      </c>
      <c r="I21" s="40">
        <v>0</v>
      </c>
      <c r="J21" s="40">
        <v>0</v>
      </c>
      <c r="K21" s="38">
        <f t="shared" si="5"/>
        <v>1</v>
      </c>
      <c r="L21" s="49">
        <f t="shared" si="2"/>
        <v>-0.98245614035087714</v>
      </c>
      <c r="M21" s="35"/>
    </row>
    <row r="22" spans="2:13" x14ac:dyDescent="0.25">
      <c r="B22" s="30"/>
      <c r="C22" s="32" t="s">
        <v>99</v>
      </c>
      <c r="D22" s="39">
        <v>515</v>
      </c>
      <c r="E22" s="40">
        <v>275</v>
      </c>
      <c r="F22" s="40">
        <v>594</v>
      </c>
      <c r="G22" s="38">
        <f>SUM(D22:F22)</f>
        <v>1384</v>
      </c>
      <c r="H22" s="39">
        <v>12</v>
      </c>
      <c r="I22" s="40">
        <v>4</v>
      </c>
      <c r="J22" s="40">
        <v>20</v>
      </c>
      <c r="K22" s="38">
        <f t="shared" si="5"/>
        <v>36</v>
      </c>
      <c r="L22" s="49">
        <f t="shared" si="2"/>
        <v>-0.97398843930635837</v>
      </c>
      <c r="M22" s="35"/>
    </row>
    <row r="23" spans="2:13" x14ac:dyDescent="0.25">
      <c r="B23" s="30"/>
      <c r="C23" s="32" t="s">
        <v>91</v>
      </c>
      <c r="D23" s="39">
        <v>835</v>
      </c>
      <c r="E23" s="40">
        <v>824</v>
      </c>
      <c r="F23" s="40">
        <v>915</v>
      </c>
      <c r="G23" s="38">
        <f t="shared" ref="G23:K23" si="6">SUM(G17:G22)</f>
        <v>2574</v>
      </c>
      <c r="H23" s="39">
        <f t="shared" si="6"/>
        <v>1084</v>
      </c>
      <c r="I23" s="40">
        <f t="shared" si="6"/>
        <v>883</v>
      </c>
      <c r="J23" s="40">
        <f t="shared" si="6"/>
        <v>435</v>
      </c>
      <c r="K23" s="38">
        <f t="shared" si="6"/>
        <v>2402</v>
      </c>
      <c r="L23" s="49">
        <f t="shared" si="2"/>
        <v>-6.6822066822066817E-2</v>
      </c>
      <c r="M23" s="35"/>
    </row>
    <row r="24" spans="2:13" ht="15.75" thickBot="1" x14ac:dyDescent="0.3">
      <c r="B24" s="28"/>
      <c r="C24" s="29" t="s">
        <v>100</v>
      </c>
      <c r="D24" s="44">
        <f t="shared" ref="D24:K24" si="7">SUM(D12)+SUM(D16)+SUM(D23)</f>
        <v>2612</v>
      </c>
      <c r="E24" s="45">
        <f t="shared" si="7"/>
        <v>2123</v>
      </c>
      <c r="F24" s="45">
        <f t="shared" si="7"/>
        <v>2714</v>
      </c>
      <c r="G24" s="46">
        <f t="shared" si="7"/>
        <v>7449</v>
      </c>
      <c r="H24" s="44">
        <f t="shared" si="7"/>
        <v>1869</v>
      </c>
      <c r="I24" s="45">
        <f t="shared" si="7"/>
        <v>1500</v>
      </c>
      <c r="J24" s="45">
        <f t="shared" si="7"/>
        <v>1204</v>
      </c>
      <c r="K24" s="46">
        <f t="shared" si="7"/>
        <v>4573</v>
      </c>
      <c r="L24" s="51">
        <f t="shared" si="2"/>
        <v>-0.38609209289837559</v>
      </c>
      <c r="M24" s="35"/>
    </row>
  </sheetData>
  <mergeCells count="3">
    <mergeCell ref="D2:G2"/>
    <mergeCell ref="H2:K2"/>
    <mergeCell ref="D1:K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A0F7581D654947812FE080FF2DC816" ma:contentTypeVersion="3" ma:contentTypeDescription="Create a new document." ma:contentTypeScope="" ma:versionID="f4a0901de062bf32ed7bb779b79060cf">
  <xsd:schema xmlns:xsd="http://www.w3.org/2001/XMLSchema" xmlns:xs="http://www.w3.org/2001/XMLSchema" xmlns:p="http://schemas.microsoft.com/office/2006/metadata/properties" xmlns:ns2="3fd050c2-bd6d-437c-8948-04a9d7b52c3f" targetNamespace="http://schemas.microsoft.com/office/2006/metadata/properties" ma:root="true" ma:fieldsID="8b5619f81147897258ff7b7eb23725eb" ns2:_="">
    <xsd:import namespace="3fd050c2-bd6d-437c-8948-04a9d7b52c3f"/>
    <xsd:element name="properties">
      <xsd:complexType>
        <xsd:sequence>
          <xsd:element name="documentManagement">
            <xsd:complexType>
              <xsd:all>
                <xsd:element ref="ns2:Tahun_x002f_Year"/>
                <xsd:element ref="ns2:Data_x0020_Sukuan_x002f_Quarter_x0020_Statist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050c2-bd6d-437c-8948-04a9d7b52c3f" elementFormDefault="qualified">
    <xsd:import namespace="http://schemas.microsoft.com/office/2006/documentManagement/types"/>
    <xsd:import namespace="http://schemas.microsoft.com/office/infopath/2007/PartnerControls"/>
    <xsd:element name="Tahun_x002f_Year" ma:index="4" ma:displayName="Tahun/Year" ma:format="Dropdown" ma:internalName="Tahun_x002f_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_x002f_Quarter_x0020_Statistic" ma:index="5" ma:displayName="Data Sukuan/Quarter Statistic" ma:format="Dropdown" ma:internalName="Data_x0020_Sukuan_x002f_Quarter_x0020_Statistic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3fd050c2-bd6d-437c-8948-04a9d7b52c3f">2014</Tahun_x002f_Year>
    <Data_x0020_Sukuan_x002f_Quarter_x0020_Statistic xmlns="3fd050c2-bd6d-437c-8948-04a9d7b52c3f">Suku/Quarter I, II, III &amp; IV</Data_x0020_Sukuan_x002f_Quarter_x0020_Statistic>
  </documentManagement>
</p:properties>
</file>

<file path=customXml/itemProps1.xml><?xml version="1.0" encoding="utf-8"?>
<ds:datastoreItem xmlns:ds="http://schemas.openxmlformats.org/officeDocument/2006/customXml" ds:itemID="{7EC96043-E1E3-4385-976C-71B81A780B01}"/>
</file>

<file path=customXml/itemProps2.xml><?xml version="1.0" encoding="utf-8"?>
<ds:datastoreItem xmlns:ds="http://schemas.openxmlformats.org/officeDocument/2006/customXml" ds:itemID="{2628EC97-6EE4-4B22-B79F-5809457D3732}"/>
</file>

<file path=customXml/itemProps3.xml><?xml version="1.0" encoding="utf-8"?>
<ds:datastoreItem xmlns:ds="http://schemas.openxmlformats.org/officeDocument/2006/customXml" ds:itemID="{A9734E84-1FDF-4231-BDF8-E8E68D3A6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Jadual 1.3 </vt:lpstr>
      <vt:lpstr>Monthly 1.3 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 Darat Q1 - Q4 Tahun 2014 - SPAD</dc:title>
  <dc:creator>noraini_ab</dc:creator>
  <cp:lastModifiedBy>norzie</cp:lastModifiedBy>
  <cp:lastPrinted>2014-11-14T01:00:49Z</cp:lastPrinted>
  <dcterms:created xsi:type="dcterms:W3CDTF">2010-12-27T08:07:05Z</dcterms:created>
  <dcterms:modified xsi:type="dcterms:W3CDTF">2016-12-14T05:03:46Z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0x01010003A0F7581D654947812FE080FF2DC816</vt:lpwstr>
  </property>
  <property fmtid="{D5CDD505-2E9C-101B-9397-08002B2CF9AE}" pid="3" name="Order">
    <vt:r8>1100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