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e\MVC\dataset\LST\"/>
    </mc:Choice>
  </mc:AlternateContent>
  <bookViews>
    <workbookView xWindow="0" yWindow="0" windowWidth="19485" windowHeight="504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" i="1" l="1"/>
  <c r="O34" i="1"/>
  <c r="Q33" i="1"/>
  <c r="O33" i="1"/>
  <c r="Q32" i="1"/>
  <c r="Q35" i="1" s="1"/>
  <c r="O32" i="1"/>
  <c r="O35" i="1" s="1"/>
  <c r="P31" i="1" l="1"/>
  <c r="P29" i="1"/>
  <c r="P28" i="1"/>
  <c r="P27" i="1"/>
  <c r="P26" i="1"/>
  <c r="P25" i="1"/>
  <c r="P24" i="1"/>
  <c r="P23" i="1"/>
  <c r="P22" i="1"/>
  <c r="P21" i="1"/>
  <c r="P17" i="1"/>
  <c r="P16" i="1"/>
  <c r="P15" i="1"/>
  <c r="P14" i="1"/>
  <c r="P13" i="1"/>
  <c r="P12" i="1"/>
  <c r="P11" i="1"/>
  <c r="P10" i="1"/>
  <c r="P9" i="1"/>
  <c r="P8" i="1"/>
  <c r="P34" i="1" s="1"/>
  <c r="P7" i="1"/>
  <c r="P6" i="1"/>
  <c r="P5" i="1"/>
  <c r="P32" i="1" l="1"/>
  <c r="P35" i="1" s="1"/>
  <c r="P33" i="1"/>
  <c r="L34" i="1"/>
  <c r="L33" i="1"/>
  <c r="L32" i="1"/>
  <c r="M32" i="1"/>
  <c r="M33" i="1"/>
  <c r="M34" i="1"/>
  <c r="N34" i="1"/>
  <c r="N33" i="1"/>
  <c r="N32" i="1"/>
  <c r="M35" i="1" l="1"/>
  <c r="N35" i="1"/>
  <c r="L35" i="1"/>
  <c r="K34" i="1" l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C35" i="1" l="1"/>
  <c r="G35" i="1"/>
  <c r="K35" i="1"/>
  <c r="E35" i="1"/>
  <c r="B35" i="1"/>
  <c r="F35" i="1"/>
  <c r="J35" i="1"/>
  <c r="D35" i="1"/>
  <c r="H35" i="1"/>
  <c r="I35" i="1"/>
</calcChain>
</file>

<file path=xl/sharedStrings.xml><?xml version="1.0" encoding="utf-8"?>
<sst xmlns="http://schemas.openxmlformats.org/spreadsheetml/2006/main" count="38" uniqueCount="38">
  <si>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</si>
  <si>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</si>
  <si>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</si>
  <si>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</si>
  <si>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</si>
  <si>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</si>
  <si>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</si>
  <si>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</si>
  <si>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</si>
  <si>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</si>
  <si>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</si>
  <si>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</si>
  <si>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</si>
  <si>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</si>
  <si>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</si>
  <si>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</si>
  <si>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</si>
  <si>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</si>
  <si>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</si>
  <si>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</si>
  <si>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</si>
  <si>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</si>
  <si>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</si>
  <si>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</si>
  <si>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</si>
  <si>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</si>
  <si>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</si>
  <si>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r>
      <t>SEMENANJUNG</t>
    </r>
    <r>
      <rPr>
        <sz val="10"/>
        <rFont val="Arial"/>
        <family val="2"/>
      </rPr>
      <t xml:space="preserve">                         Peninsular</t>
    </r>
  </si>
  <si>
    <t xml:space="preserve">SABAH </t>
  </si>
  <si>
    <t>SARAWAK</t>
  </si>
  <si>
    <t>SUMBER      :      MALAYSIA AIRPORTS HOLDINGS BERHAD</t>
  </si>
  <si>
    <t>Source          :      Malaysia Airports Holdings Berhad</t>
  </si>
  <si>
    <t>SUMBER      :      SENAI AIRPORT TERMINAL SERVICES SDN. BHD</t>
  </si>
  <si>
    <t>Source          :      Senai Airport Terminal Services Sdn. Bhd</t>
  </si>
  <si>
    <t>JUMLAH PERGERAKAN PESAWAT PERDAGANGAN YANG DIKENDALIKAN MENGIKUT LAPANGAN TERBANG, MALAYSIA, 2000 - 2015</t>
  </si>
  <si>
    <t>Total Commercial Aircraft Movements Handled by Airports, Malaysia, 2000 - 2015</t>
  </si>
  <si>
    <r>
      <t>LAPANGAN TERBANG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Airports</t>
    </r>
  </si>
  <si>
    <r>
      <t xml:space="preserve">JUMLAH                                     </t>
    </r>
    <r>
      <rPr>
        <i/>
        <sz val="10"/>
        <rFont val="Arial"/>
        <family val="2"/>
      </rPr>
      <t>Total</t>
    </r>
    <r>
      <rPr>
        <b/>
        <i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</si>
</sst>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SWISS"/>
    </font>
    <font>
      <sz val="10"/>
      <name val="Arial Unicode MS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0" xfId="0" applyFont="1"/>
    <xf numFmtId="165" fontId="3" fillId="0" borderId="1" xfId="1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165" fontId="3" fillId="0" borderId="8" xfId="1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41" fontId="3" fillId="0" borderId="8" xfId="1" applyNumberFormat="1" applyFont="1" applyFill="1" applyBorder="1" applyAlignment="1">
      <alignment vertical="center"/>
    </xf>
    <xf numFmtId="165" fontId="3" fillId="0" borderId="4" xfId="1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/>
    </xf>
    <xf numFmtId="165" fontId="3" fillId="0" borderId="11" xfId="0" applyNumberFormat="1" applyFont="1" applyFill="1" applyBorder="1" applyAlignment="1">
      <alignment vertical="center"/>
    </xf>
    <xf numFmtId="166" fontId="3" fillId="0" borderId="4" xfId="0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165" fontId="3" fillId="0" borderId="12" xfId="1" applyNumberFormat="1" applyFont="1" applyFill="1" applyBorder="1" applyAlignment="1">
      <alignment vertical="center"/>
    </xf>
    <xf numFmtId="165" fontId="3" fillId="0" borderId="3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2" applyFont="1" applyAlignment="1"/>
    <xf numFmtId="0" fontId="2" fillId="2" borderId="5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12" xfId="0" applyFont="1" applyFill="1" applyBorder="1" applyAlignment="1">
      <alignment horizontal="left" vertical="center" wrapText="1" indent="1"/>
    </xf>
    <xf numFmtId="3" fontId="0" fillId="0" borderId="0" xfId="0" applyNumberFormat="1"/>
    <xf numFmtId="3" fontId="0" fillId="0" borderId="0" xfId="0" applyNumberFormat="1" applyFill="1"/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/>
    <xf numFmtId="165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Ten Yr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topLeftCell="A24" workbookViewId="0">
      <selection sqref="A1:P2"/>
    </sheetView>
  </sheetViews>
  <sheetFormatPr defaultRowHeight="15"/>
  <cols>
    <col min="1" max="1" width="18.5703125" customWidth="1"/>
    <col min="2" max="16" width="9.85546875" customWidth="1"/>
  </cols>
  <sheetData>
    <row r="1" spans="1:18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8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ht="15.75" thickBot="1"/>
    <row r="4" spans="1:18" s="27" customFormat="1" ht="26.25" thickBot="1">
      <c r="A4" s="29" t="s">
        <v>36</v>
      </c>
      <c r="B4" s="31">
        <v>2000</v>
      </c>
      <c r="C4" s="31">
        <v>2001</v>
      </c>
      <c r="D4" s="31">
        <v>2002</v>
      </c>
      <c r="E4" s="31">
        <v>2003</v>
      </c>
      <c r="F4" s="31">
        <v>2004</v>
      </c>
      <c r="G4" s="31">
        <v>2005</v>
      </c>
      <c r="H4" s="29">
        <v>2006</v>
      </c>
      <c r="I4" s="29">
        <v>2007</v>
      </c>
      <c r="J4" s="29">
        <v>2008</v>
      </c>
      <c r="K4" s="29">
        <v>2009</v>
      </c>
      <c r="L4" s="29">
        <v>2010</v>
      </c>
      <c r="M4" s="29">
        <v>2011</v>
      </c>
      <c r="N4" s="29">
        <v>2012</v>
      </c>
      <c r="O4" s="29">
        <v>2013</v>
      </c>
      <c r="P4" s="29">
        <v>2014</v>
      </c>
      <c r="Q4" s="29">
        <v>2015</v>
      </c>
    </row>
    <row r="5" spans="1:18">
      <c r="A5" s="20" t="s">
        <v>0</v>
      </c>
      <c r="B5" s="2">
        <v>109339</v>
      </c>
      <c r="C5" s="2">
        <v>113147</v>
      </c>
      <c r="D5" s="2">
        <v>127462</v>
      </c>
      <c r="E5" s="2">
        <v>139101</v>
      </c>
      <c r="F5" s="2">
        <v>164483</v>
      </c>
      <c r="G5" s="3">
        <v>181341</v>
      </c>
      <c r="H5" s="3">
        <v>182548</v>
      </c>
      <c r="I5" s="4">
        <v>192304</v>
      </c>
      <c r="J5" s="5">
        <v>209681</v>
      </c>
      <c r="K5" s="5">
        <v>225251</v>
      </c>
      <c r="L5" s="5">
        <v>244179</v>
      </c>
      <c r="M5" s="5">
        <v>268265</v>
      </c>
      <c r="N5" s="5">
        <v>282290</v>
      </c>
      <c r="O5" s="5">
        <v>325537</v>
      </c>
      <c r="P5" s="5">
        <f>250212+89438</f>
        <v>339650</v>
      </c>
      <c r="Q5" s="5">
        <v>353270</v>
      </c>
      <c r="R5" s="25"/>
    </row>
    <row r="6" spans="1:18">
      <c r="A6" s="21" t="s">
        <v>1</v>
      </c>
      <c r="B6" s="6">
        <v>27672</v>
      </c>
      <c r="C6" s="6">
        <v>28866</v>
      </c>
      <c r="D6" s="6">
        <v>28861</v>
      </c>
      <c r="E6" s="6">
        <v>26516</v>
      </c>
      <c r="F6" s="6">
        <v>29182</v>
      </c>
      <c r="G6" s="7">
        <v>31173</v>
      </c>
      <c r="H6" s="7">
        <v>31448</v>
      </c>
      <c r="I6" s="8">
        <v>34508</v>
      </c>
      <c r="J6" s="9">
        <v>38335</v>
      </c>
      <c r="K6" s="9">
        <v>38343</v>
      </c>
      <c r="L6" s="9">
        <v>44753</v>
      </c>
      <c r="M6" s="9">
        <v>50610</v>
      </c>
      <c r="N6" s="9">
        <v>49966</v>
      </c>
      <c r="O6" s="9">
        <v>56760</v>
      </c>
      <c r="P6" s="9">
        <f>45749+17647</f>
        <v>63396</v>
      </c>
      <c r="Q6" s="9">
        <v>64527</v>
      </c>
      <c r="R6" s="25"/>
    </row>
    <row r="7" spans="1:18">
      <c r="A7" s="21" t="s">
        <v>2</v>
      </c>
      <c r="B7" s="6">
        <v>39889</v>
      </c>
      <c r="C7" s="6">
        <v>38680</v>
      </c>
      <c r="D7" s="6">
        <v>42177</v>
      </c>
      <c r="E7" s="6">
        <v>42491</v>
      </c>
      <c r="F7" s="6">
        <v>50313</v>
      </c>
      <c r="G7" s="7">
        <v>49680</v>
      </c>
      <c r="H7" s="7">
        <v>50594</v>
      </c>
      <c r="I7" s="8">
        <v>49881</v>
      </c>
      <c r="J7" s="9">
        <v>52463</v>
      </c>
      <c r="K7" s="9">
        <v>52677</v>
      </c>
      <c r="L7" s="9">
        <v>55089</v>
      </c>
      <c r="M7" s="9">
        <v>59638</v>
      </c>
      <c r="N7" s="9">
        <v>58366</v>
      </c>
      <c r="O7" s="9">
        <v>67601</v>
      </c>
      <c r="P7" s="9">
        <f>51389+17256</f>
        <v>68645</v>
      </c>
      <c r="Q7" s="9">
        <v>66945</v>
      </c>
      <c r="R7" s="25"/>
    </row>
    <row r="8" spans="1:18">
      <c r="A8" s="21" t="s">
        <v>3</v>
      </c>
      <c r="B8" s="6">
        <v>34551</v>
      </c>
      <c r="C8" s="6">
        <v>36625</v>
      </c>
      <c r="D8" s="6">
        <v>39477</v>
      </c>
      <c r="E8" s="6">
        <v>38676</v>
      </c>
      <c r="F8" s="6">
        <v>41353</v>
      </c>
      <c r="G8" s="7">
        <v>39430</v>
      </c>
      <c r="H8" s="7">
        <v>37167</v>
      </c>
      <c r="I8" s="8">
        <v>34192</v>
      </c>
      <c r="J8" s="9">
        <v>36087</v>
      </c>
      <c r="K8" s="9">
        <v>41437</v>
      </c>
      <c r="L8" s="9">
        <v>42940</v>
      </c>
      <c r="M8" s="9">
        <v>49613</v>
      </c>
      <c r="N8" s="9">
        <v>43981</v>
      </c>
      <c r="O8" s="9">
        <v>53095</v>
      </c>
      <c r="P8" s="9">
        <f>37605+13312</f>
        <v>50917</v>
      </c>
      <c r="Q8" s="9">
        <v>50738</v>
      </c>
      <c r="R8" s="24"/>
    </row>
    <row r="9" spans="1:18">
      <c r="A9" s="21" t="s">
        <v>4</v>
      </c>
      <c r="B9" s="6">
        <v>8947</v>
      </c>
      <c r="C9" s="6">
        <v>9448</v>
      </c>
      <c r="D9" s="6">
        <v>7910</v>
      </c>
      <c r="E9" s="6">
        <v>7168</v>
      </c>
      <c r="F9" s="6">
        <v>7352</v>
      </c>
      <c r="G9" s="7">
        <v>8021</v>
      </c>
      <c r="H9" s="7">
        <v>8287</v>
      </c>
      <c r="I9" s="8">
        <v>10828</v>
      </c>
      <c r="J9" s="9">
        <v>12242</v>
      </c>
      <c r="K9" s="9">
        <v>12638</v>
      </c>
      <c r="L9" s="9">
        <v>13274</v>
      </c>
      <c r="M9" s="9">
        <v>14510</v>
      </c>
      <c r="N9" s="9">
        <v>15162</v>
      </c>
      <c r="O9" s="9">
        <v>17675</v>
      </c>
      <c r="P9" s="9">
        <f>15698+6024</f>
        <v>21722</v>
      </c>
      <c r="Q9" s="9">
        <v>22232</v>
      </c>
      <c r="R9" s="24"/>
    </row>
    <row r="10" spans="1:18">
      <c r="A10" s="21" t="s">
        <v>5</v>
      </c>
      <c r="B10" s="6">
        <v>11432</v>
      </c>
      <c r="C10" s="6">
        <v>11513</v>
      </c>
      <c r="D10" s="6">
        <v>9291</v>
      </c>
      <c r="E10" s="6">
        <v>8848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13552</v>
      </c>
      <c r="L10" s="10">
        <v>11934</v>
      </c>
      <c r="M10" s="10">
        <v>12626</v>
      </c>
      <c r="N10" s="10">
        <v>12501</v>
      </c>
      <c r="O10" s="10">
        <v>37988</v>
      </c>
      <c r="P10" s="10">
        <f>31601+11375</f>
        <v>42976</v>
      </c>
      <c r="Q10" s="10">
        <v>41892</v>
      </c>
      <c r="R10" s="24"/>
    </row>
    <row r="11" spans="1:18">
      <c r="A11" s="21" t="s">
        <v>6</v>
      </c>
      <c r="B11" s="6">
        <v>4588</v>
      </c>
      <c r="C11" s="6">
        <v>4808</v>
      </c>
      <c r="D11" s="6">
        <v>6255</v>
      </c>
      <c r="E11" s="6">
        <v>7520</v>
      </c>
      <c r="F11" s="6">
        <v>8888</v>
      </c>
      <c r="G11" s="7">
        <v>8765</v>
      </c>
      <c r="H11" s="7">
        <v>10368</v>
      </c>
      <c r="I11" s="8">
        <v>13074</v>
      </c>
      <c r="J11" s="9">
        <v>14083</v>
      </c>
      <c r="K11" s="9">
        <v>13709</v>
      </c>
      <c r="L11" s="9">
        <v>13180</v>
      </c>
      <c r="M11" s="9">
        <v>15304</v>
      </c>
      <c r="N11" s="9">
        <v>17112</v>
      </c>
      <c r="O11" s="9">
        <v>20527</v>
      </c>
      <c r="P11" s="9">
        <f>17880+7148</f>
        <v>25028</v>
      </c>
      <c r="Q11" s="9">
        <v>28228</v>
      </c>
      <c r="R11" s="24"/>
    </row>
    <row r="12" spans="1:18">
      <c r="A12" s="21" t="s">
        <v>7</v>
      </c>
      <c r="B12" s="6">
        <v>2117</v>
      </c>
      <c r="C12" s="6">
        <v>1946</v>
      </c>
      <c r="D12" s="6">
        <v>1662</v>
      </c>
      <c r="E12" s="6">
        <v>1572</v>
      </c>
      <c r="F12" s="6">
        <v>1402</v>
      </c>
      <c r="G12" s="7">
        <v>1145</v>
      </c>
      <c r="H12" s="7">
        <v>954</v>
      </c>
      <c r="I12" s="8">
        <v>12</v>
      </c>
      <c r="J12" s="9">
        <v>183</v>
      </c>
      <c r="K12" s="9">
        <v>384</v>
      </c>
      <c r="L12" s="9">
        <v>844</v>
      </c>
      <c r="M12" s="9">
        <v>1536</v>
      </c>
      <c r="N12" s="9">
        <v>1515</v>
      </c>
      <c r="O12" s="9">
        <v>1464</v>
      </c>
      <c r="P12" s="9">
        <f>1114+846</f>
        <v>1960</v>
      </c>
      <c r="Q12" s="9">
        <v>3684</v>
      </c>
    </row>
    <row r="13" spans="1:18">
      <c r="A13" s="21" t="s">
        <v>8</v>
      </c>
      <c r="B13" s="6">
        <v>3210</v>
      </c>
      <c r="C13" s="6">
        <v>3366</v>
      </c>
      <c r="D13" s="6">
        <v>3196</v>
      </c>
      <c r="E13" s="6">
        <v>4221</v>
      </c>
      <c r="F13" s="6">
        <v>4776</v>
      </c>
      <c r="G13" s="7">
        <v>4623</v>
      </c>
      <c r="H13" s="7">
        <v>3792</v>
      </c>
      <c r="I13" s="8">
        <v>4533</v>
      </c>
      <c r="J13" s="9">
        <v>6038</v>
      </c>
      <c r="K13" s="9">
        <v>6006</v>
      </c>
      <c r="L13" s="9">
        <v>5959</v>
      </c>
      <c r="M13" s="9">
        <v>6006</v>
      </c>
      <c r="N13" s="9">
        <v>6506</v>
      </c>
      <c r="O13" s="9">
        <v>7365</v>
      </c>
      <c r="P13" s="9">
        <f>7118+2541</f>
        <v>9659</v>
      </c>
      <c r="Q13" s="9">
        <v>10625</v>
      </c>
      <c r="R13" s="24"/>
    </row>
    <row r="14" spans="1:18">
      <c r="A14" s="21" t="s">
        <v>9</v>
      </c>
      <c r="B14" s="6">
        <v>2968</v>
      </c>
      <c r="C14" s="6">
        <v>2978</v>
      </c>
      <c r="D14" s="6">
        <v>2940</v>
      </c>
      <c r="E14" s="6">
        <v>3646</v>
      </c>
      <c r="F14" s="6">
        <v>3568</v>
      </c>
      <c r="G14" s="7">
        <v>3267</v>
      </c>
      <c r="H14" s="7">
        <v>2820</v>
      </c>
      <c r="I14" s="8">
        <v>2668</v>
      </c>
      <c r="J14" s="9">
        <v>2934</v>
      </c>
      <c r="K14" s="9">
        <v>4578</v>
      </c>
      <c r="L14" s="9">
        <v>4513</v>
      </c>
      <c r="M14" s="9">
        <v>4841</v>
      </c>
      <c r="N14" s="9">
        <v>5274</v>
      </c>
      <c r="O14" s="9">
        <v>5795</v>
      </c>
      <c r="P14" s="9">
        <f>6043+2378</f>
        <v>8421</v>
      </c>
      <c r="Q14" s="9">
        <v>9472</v>
      </c>
      <c r="R14" s="24"/>
    </row>
    <row r="15" spans="1:18">
      <c r="A15" s="21" t="s">
        <v>10</v>
      </c>
      <c r="B15" s="6">
        <v>458</v>
      </c>
      <c r="C15" s="6">
        <v>278</v>
      </c>
      <c r="D15" s="6">
        <v>182</v>
      </c>
      <c r="E15" s="6">
        <v>1102</v>
      </c>
      <c r="F15" s="6">
        <v>2135</v>
      </c>
      <c r="G15" s="7">
        <v>1328</v>
      </c>
      <c r="H15" s="7">
        <v>596</v>
      </c>
      <c r="I15" s="8">
        <v>714</v>
      </c>
      <c r="J15" s="9">
        <v>700</v>
      </c>
      <c r="K15" s="9">
        <v>616</v>
      </c>
      <c r="L15" s="9">
        <v>584</v>
      </c>
      <c r="M15" s="9">
        <v>466</v>
      </c>
      <c r="N15" s="9">
        <v>1053</v>
      </c>
      <c r="O15" s="9">
        <v>580</v>
      </c>
      <c r="P15" s="9">
        <f>88+232</f>
        <v>320</v>
      </c>
      <c r="Q15" s="9">
        <v>1536</v>
      </c>
    </row>
    <row r="16" spans="1:18">
      <c r="A16" s="21" t="s">
        <v>11</v>
      </c>
      <c r="B16" s="6">
        <v>25423</v>
      </c>
      <c r="C16" s="6">
        <v>22441</v>
      </c>
      <c r="D16" s="6">
        <v>14685</v>
      </c>
      <c r="E16" s="6">
        <v>5140</v>
      </c>
      <c r="F16" s="6">
        <v>6981</v>
      </c>
      <c r="G16" s="7">
        <v>8988</v>
      </c>
      <c r="H16" s="7">
        <v>9158</v>
      </c>
      <c r="I16" s="8">
        <v>7234</v>
      </c>
      <c r="J16" s="9">
        <v>11448</v>
      </c>
      <c r="K16" s="9">
        <v>19897</v>
      </c>
      <c r="L16" s="9">
        <v>24509</v>
      </c>
      <c r="M16" s="9">
        <v>30779</v>
      </c>
      <c r="N16" s="9">
        <v>33224</v>
      </c>
      <c r="O16" s="9">
        <v>41707</v>
      </c>
      <c r="P16" s="9">
        <f>39404+17226</f>
        <v>56630</v>
      </c>
      <c r="Q16" s="9">
        <v>62911</v>
      </c>
      <c r="R16" s="24"/>
    </row>
    <row r="17" spans="1:18">
      <c r="A17" s="21" t="s">
        <v>12</v>
      </c>
      <c r="B17" s="6">
        <v>3782</v>
      </c>
      <c r="C17" s="6">
        <v>4046</v>
      </c>
      <c r="D17" s="6">
        <v>3764</v>
      </c>
      <c r="E17" s="6">
        <v>3743</v>
      </c>
      <c r="F17" s="6">
        <v>3748</v>
      </c>
      <c r="G17" s="7">
        <v>3500</v>
      </c>
      <c r="H17" s="7">
        <v>2748</v>
      </c>
      <c r="I17" s="8">
        <v>3253</v>
      </c>
      <c r="J17" s="9">
        <v>3334</v>
      </c>
      <c r="K17" s="9">
        <v>2947</v>
      </c>
      <c r="L17" s="9">
        <v>2628</v>
      </c>
      <c r="M17" s="9">
        <v>3178</v>
      </c>
      <c r="N17" s="9">
        <v>3395</v>
      </c>
      <c r="O17" s="9">
        <v>3289</v>
      </c>
      <c r="P17" s="9">
        <f>2534+1038</f>
        <v>3572</v>
      </c>
      <c r="Q17" s="9">
        <v>3906</v>
      </c>
      <c r="R17" s="24"/>
    </row>
    <row r="18" spans="1:18">
      <c r="A18" s="21" t="s">
        <v>13</v>
      </c>
      <c r="B18" s="6">
        <v>2000</v>
      </c>
      <c r="C18" s="6">
        <v>2708</v>
      </c>
      <c r="D18" s="6">
        <v>2357</v>
      </c>
      <c r="E18" s="6">
        <v>2173</v>
      </c>
      <c r="F18" s="6">
        <v>1885</v>
      </c>
      <c r="G18" s="7">
        <v>1668</v>
      </c>
      <c r="H18" s="7">
        <v>1836</v>
      </c>
      <c r="I18" s="8">
        <v>1597</v>
      </c>
      <c r="J18" s="9">
        <v>1603</v>
      </c>
      <c r="K18" s="9">
        <v>1591</v>
      </c>
      <c r="L18" s="9">
        <v>1662</v>
      </c>
      <c r="M18" s="9">
        <v>1766</v>
      </c>
      <c r="N18" s="9">
        <v>1682</v>
      </c>
      <c r="O18" s="9">
        <v>1538</v>
      </c>
      <c r="P18" s="9">
        <v>272</v>
      </c>
      <c r="Q18" s="9">
        <v>0</v>
      </c>
    </row>
    <row r="19" spans="1:18">
      <c r="A19" s="21" t="s">
        <v>14</v>
      </c>
      <c r="B19" s="6">
        <v>520</v>
      </c>
      <c r="C19" s="6">
        <v>652</v>
      </c>
      <c r="D19" s="6">
        <v>519</v>
      </c>
      <c r="E19" s="6">
        <v>511</v>
      </c>
      <c r="F19" s="6">
        <v>534</v>
      </c>
      <c r="G19" s="7">
        <v>530</v>
      </c>
      <c r="H19" s="7">
        <v>514</v>
      </c>
      <c r="I19" s="8">
        <v>517</v>
      </c>
      <c r="J19" s="9">
        <v>503</v>
      </c>
      <c r="K19" s="9">
        <v>502</v>
      </c>
      <c r="L19" s="9">
        <v>174</v>
      </c>
      <c r="M19" s="9">
        <v>32</v>
      </c>
      <c r="N19" s="9">
        <v>324</v>
      </c>
      <c r="O19" s="9">
        <v>258</v>
      </c>
      <c r="P19" s="9">
        <v>8</v>
      </c>
      <c r="Q19" s="9">
        <v>0</v>
      </c>
    </row>
    <row r="20" spans="1:18">
      <c r="A20" s="21" t="s">
        <v>15</v>
      </c>
      <c r="B20" s="10">
        <v>0</v>
      </c>
      <c r="C20" s="10">
        <v>0</v>
      </c>
      <c r="D20" s="10">
        <v>0</v>
      </c>
      <c r="E20" s="10">
        <v>0</v>
      </c>
      <c r="F20" s="6">
        <v>741</v>
      </c>
      <c r="G20" s="7">
        <v>1110</v>
      </c>
      <c r="H20" s="7">
        <v>934</v>
      </c>
      <c r="I20" s="8">
        <v>1053</v>
      </c>
      <c r="J20" s="9">
        <v>1083</v>
      </c>
      <c r="K20" s="9">
        <v>862</v>
      </c>
      <c r="L20" s="9">
        <v>1356</v>
      </c>
      <c r="M20" s="9">
        <v>1319</v>
      </c>
      <c r="N20" s="9">
        <v>877</v>
      </c>
      <c r="O20" s="9">
        <v>955</v>
      </c>
      <c r="P20" s="9">
        <v>430</v>
      </c>
      <c r="Q20" s="9">
        <v>0</v>
      </c>
    </row>
    <row r="21" spans="1:18">
      <c r="A21" s="21" t="s">
        <v>16</v>
      </c>
      <c r="B21" s="6">
        <v>7261</v>
      </c>
      <c r="C21" s="6">
        <v>7572</v>
      </c>
      <c r="D21" s="6">
        <v>8358</v>
      </c>
      <c r="E21" s="6">
        <v>9661</v>
      </c>
      <c r="F21" s="6">
        <v>10450</v>
      </c>
      <c r="G21" s="7">
        <v>9292</v>
      </c>
      <c r="H21" s="7">
        <v>9332</v>
      </c>
      <c r="I21" s="8">
        <v>10127</v>
      </c>
      <c r="J21" s="9">
        <v>11212</v>
      </c>
      <c r="K21" s="9">
        <v>10868</v>
      </c>
      <c r="L21" s="9">
        <v>11988</v>
      </c>
      <c r="M21" s="9">
        <v>12645</v>
      </c>
      <c r="N21" s="9">
        <v>13448</v>
      </c>
      <c r="O21" s="9">
        <v>15072</v>
      </c>
      <c r="P21" s="9">
        <f>11454+4079</f>
        <v>15533</v>
      </c>
      <c r="Q21" s="9">
        <v>13168</v>
      </c>
      <c r="R21" s="24"/>
    </row>
    <row r="22" spans="1:18">
      <c r="A22" s="21" t="s">
        <v>17</v>
      </c>
      <c r="B22" s="6">
        <v>2556</v>
      </c>
      <c r="C22" s="6">
        <v>2694</v>
      </c>
      <c r="D22" s="6">
        <v>2886</v>
      </c>
      <c r="E22" s="6">
        <v>2882</v>
      </c>
      <c r="F22" s="6">
        <v>2948</v>
      </c>
      <c r="G22" s="7">
        <v>3010</v>
      </c>
      <c r="H22" s="7">
        <v>3203</v>
      </c>
      <c r="I22" s="8">
        <v>2195</v>
      </c>
      <c r="J22" s="9">
        <v>2922</v>
      </c>
      <c r="K22" s="9">
        <v>2922</v>
      </c>
      <c r="L22" s="9">
        <v>2860</v>
      </c>
      <c r="M22" s="9">
        <v>2941</v>
      </c>
      <c r="N22" s="9">
        <v>3058</v>
      </c>
      <c r="O22" s="9">
        <v>3321</v>
      </c>
      <c r="P22" s="9">
        <f>2773+916</f>
        <v>3689</v>
      </c>
      <c r="Q22" s="9">
        <v>3646</v>
      </c>
    </row>
    <row r="23" spans="1:18">
      <c r="A23" s="21" t="s">
        <v>18</v>
      </c>
      <c r="B23" s="6">
        <v>9214</v>
      </c>
      <c r="C23" s="6">
        <v>9325</v>
      </c>
      <c r="D23" s="6">
        <v>9474</v>
      </c>
      <c r="E23" s="6">
        <v>9985</v>
      </c>
      <c r="F23" s="6">
        <v>10184</v>
      </c>
      <c r="G23" s="7">
        <v>10876</v>
      </c>
      <c r="H23" s="7">
        <v>10034</v>
      </c>
      <c r="I23" s="8">
        <v>7719</v>
      </c>
      <c r="J23" s="9">
        <v>8991</v>
      </c>
      <c r="K23" s="9">
        <v>10214</v>
      </c>
      <c r="L23" s="9">
        <v>12095</v>
      </c>
      <c r="M23" s="9">
        <v>10757</v>
      </c>
      <c r="N23" s="9">
        <v>12177</v>
      </c>
      <c r="O23" s="9">
        <v>11536</v>
      </c>
      <c r="P23" s="9">
        <f>8841+2874</f>
        <v>11715</v>
      </c>
      <c r="Q23" s="9">
        <v>11267</v>
      </c>
      <c r="R23" s="24"/>
    </row>
    <row r="24" spans="1:18">
      <c r="A24" s="21" t="s">
        <v>19</v>
      </c>
      <c r="B24" s="6">
        <v>6428</v>
      </c>
      <c r="C24" s="6">
        <v>6547</v>
      </c>
      <c r="D24" s="6">
        <v>6928</v>
      </c>
      <c r="E24" s="6">
        <v>7450</v>
      </c>
      <c r="F24" s="6">
        <v>8019</v>
      </c>
      <c r="G24" s="7">
        <v>8531</v>
      </c>
      <c r="H24" s="7">
        <v>8005</v>
      </c>
      <c r="I24" s="8">
        <v>6863</v>
      </c>
      <c r="J24" s="9">
        <v>7334</v>
      </c>
      <c r="K24" s="9">
        <v>8885</v>
      </c>
      <c r="L24" s="9">
        <v>9723</v>
      </c>
      <c r="M24" s="9">
        <v>9328</v>
      </c>
      <c r="N24" s="9">
        <v>9689</v>
      </c>
      <c r="O24" s="9">
        <v>11784</v>
      </c>
      <c r="P24" s="9">
        <f>9659+3173</f>
        <v>12832</v>
      </c>
      <c r="Q24" s="9">
        <v>12401</v>
      </c>
      <c r="R24" s="24"/>
    </row>
    <row r="25" spans="1:18">
      <c r="A25" s="21" t="s">
        <v>20</v>
      </c>
      <c r="B25" s="6">
        <v>11642</v>
      </c>
      <c r="C25" s="6">
        <v>12646</v>
      </c>
      <c r="D25" s="6">
        <v>14111</v>
      </c>
      <c r="E25" s="6">
        <v>13288</v>
      </c>
      <c r="F25" s="6">
        <v>13240</v>
      </c>
      <c r="G25" s="7">
        <v>13146</v>
      </c>
      <c r="H25" s="7">
        <v>11388</v>
      </c>
      <c r="I25" s="8">
        <v>6542</v>
      </c>
      <c r="J25" s="9">
        <v>8933</v>
      </c>
      <c r="K25" s="9">
        <v>10948</v>
      </c>
      <c r="L25" s="9">
        <v>10994</v>
      </c>
      <c r="M25" s="9">
        <v>11270</v>
      </c>
      <c r="N25" s="9">
        <v>11444</v>
      </c>
      <c r="O25" s="9">
        <v>12428</v>
      </c>
      <c r="P25" s="9">
        <f>9061+3185</f>
        <v>12246</v>
      </c>
      <c r="Q25" s="9">
        <v>12197</v>
      </c>
      <c r="R25" s="24"/>
    </row>
    <row r="26" spans="1:18">
      <c r="A26" s="21" t="s">
        <v>21</v>
      </c>
      <c r="B26" s="6">
        <v>32706</v>
      </c>
      <c r="C26" s="6">
        <v>36010</v>
      </c>
      <c r="D26" s="6">
        <v>39545</v>
      </c>
      <c r="E26" s="6">
        <v>40468</v>
      </c>
      <c r="F26" s="6">
        <v>42306</v>
      </c>
      <c r="G26" s="7">
        <v>40302</v>
      </c>
      <c r="H26" s="7">
        <v>39462</v>
      </c>
      <c r="I26" s="8">
        <v>33022</v>
      </c>
      <c r="J26" s="9">
        <v>35178</v>
      </c>
      <c r="K26" s="9">
        <v>38836</v>
      </c>
      <c r="L26" s="9">
        <v>39509</v>
      </c>
      <c r="M26" s="9">
        <v>40931</v>
      </c>
      <c r="N26" s="9">
        <v>42351</v>
      </c>
      <c r="O26" s="9">
        <v>44875</v>
      </c>
      <c r="P26" s="9">
        <f>34117+12387</f>
        <v>46504</v>
      </c>
      <c r="Q26" s="9">
        <v>45039</v>
      </c>
      <c r="R26" s="24"/>
    </row>
    <row r="27" spans="1:18">
      <c r="A27" s="21" t="s">
        <v>22</v>
      </c>
      <c r="B27" s="6">
        <v>15301</v>
      </c>
      <c r="C27" s="6">
        <v>16589</v>
      </c>
      <c r="D27" s="6">
        <v>16791</v>
      </c>
      <c r="E27" s="6">
        <v>16593</v>
      </c>
      <c r="F27" s="6">
        <v>17162</v>
      </c>
      <c r="G27" s="7">
        <v>16683</v>
      </c>
      <c r="H27" s="7">
        <v>15092</v>
      </c>
      <c r="I27" s="8">
        <v>11765</v>
      </c>
      <c r="J27" s="9">
        <v>14307</v>
      </c>
      <c r="K27" s="9">
        <v>16275</v>
      </c>
      <c r="L27" s="9">
        <v>17899</v>
      </c>
      <c r="M27" s="9">
        <v>18211</v>
      </c>
      <c r="N27" s="9">
        <v>15923</v>
      </c>
      <c r="O27" s="9">
        <v>17196</v>
      </c>
      <c r="P27" s="9">
        <f>13083+4795</f>
        <v>17878</v>
      </c>
      <c r="Q27" s="9">
        <v>18252</v>
      </c>
      <c r="R27" s="24"/>
    </row>
    <row r="28" spans="1:18">
      <c r="A28" s="21" t="s">
        <v>23</v>
      </c>
      <c r="B28" s="6">
        <v>2684</v>
      </c>
      <c r="C28" s="6">
        <v>3484</v>
      </c>
      <c r="D28" s="6">
        <v>4536</v>
      </c>
      <c r="E28" s="6">
        <v>3422</v>
      </c>
      <c r="F28" s="6">
        <v>3066</v>
      </c>
      <c r="G28" s="7">
        <v>2620</v>
      </c>
      <c r="H28" s="7">
        <v>2220</v>
      </c>
      <c r="I28" s="8">
        <v>1638</v>
      </c>
      <c r="J28" s="9">
        <v>1642</v>
      </c>
      <c r="K28" s="9">
        <v>1570</v>
      </c>
      <c r="L28" s="9">
        <v>1726</v>
      </c>
      <c r="M28" s="9">
        <v>1912</v>
      </c>
      <c r="N28" s="9">
        <v>1760</v>
      </c>
      <c r="O28" s="9">
        <v>2306</v>
      </c>
      <c r="P28" s="9">
        <f>2055+646</f>
        <v>2701</v>
      </c>
      <c r="Q28" s="9">
        <v>2381</v>
      </c>
    </row>
    <row r="29" spans="1:18">
      <c r="A29" s="21" t="s">
        <v>24</v>
      </c>
      <c r="B29" s="6">
        <v>4840</v>
      </c>
      <c r="C29" s="6">
        <v>5130</v>
      </c>
      <c r="D29" s="6">
        <v>4688</v>
      </c>
      <c r="E29" s="6">
        <v>4994</v>
      </c>
      <c r="F29" s="6">
        <v>5625</v>
      </c>
      <c r="G29" s="7">
        <v>5490</v>
      </c>
      <c r="H29" s="7">
        <v>4242</v>
      </c>
      <c r="I29" s="8">
        <v>2300</v>
      </c>
      <c r="J29" s="9">
        <v>1860</v>
      </c>
      <c r="K29" s="9">
        <v>1697</v>
      </c>
      <c r="L29" s="9">
        <v>1947</v>
      </c>
      <c r="M29" s="9">
        <v>1896</v>
      </c>
      <c r="N29" s="9">
        <v>1880</v>
      </c>
      <c r="O29" s="9">
        <v>2075</v>
      </c>
      <c r="P29" s="9">
        <f>1606+548</f>
        <v>2154</v>
      </c>
      <c r="Q29" s="9">
        <v>2226</v>
      </c>
    </row>
    <row r="30" spans="1:18">
      <c r="A30" s="21" t="s">
        <v>25</v>
      </c>
      <c r="B30" s="6">
        <v>905</v>
      </c>
      <c r="C30" s="6">
        <v>902</v>
      </c>
      <c r="D30" s="6">
        <v>922</v>
      </c>
      <c r="E30" s="6">
        <v>936</v>
      </c>
      <c r="F30" s="6">
        <v>812</v>
      </c>
      <c r="G30" s="7">
        <v>814</v>
      </c>
      <c r="H30" s="7">
        <v>800</v>
      </c>
      <c r="I30" s="8">
        <v>338</v>
      </c>
      <c r="J30" s="9">
        <v>459</v>
      </c>
      <c r="K30" s="9">
        <v>0</v>
      </c>
      <c r="L30" s="9">
        <v>167</v>
      </c>
      <c r="M30" s="9">
        <v>264</v>
      </c>
      <c r="N30" s="9">
        <v>192</v>
      </c>
      <c r="O30" s="9">
        <v>231</v>
      </c>
      <c r="P30" s="9">
        <v>226</v>
      </c>
      <c r="Q30" s="9">
        <v>234</v>
      </c>
    </row>
    <row r="31" spans="1:18">
      <c r="A31" s="22" t="s">
        <v>26</v>
      </c>
      <c r="B31" s="11">
        <v>10980</v>
      </c>
      <c r="C31" s="11">
        <v>12486</v>
      </c>
      <c r="D31" s="11">
        <v>13531</v>
      </c>
      <c r="E31" s="11">
        <v>13816</v>
      </c>
      <c r="F31" s="11">
        <v>13816</v>
      </c>
      <c r="G31" s="12">
        <v>14322</v>
      </c>
      <c r="H31" s="12">
        <v>14718</v>
      </c>
      <c r="I31" s="13">
        <v>12457</v>
      </c>
      <c r="J31" s="14">
        <v>12716</v>
      </c>
      <c r="K31" s="14">
        <v>12140</v>
      </c>
      <c r="L31" s="14">
        <v>13538</v>
      </c>
      <c r="M31" s="14">
        <v>14118</v>
      </c>
      <c r="N31" s="14">
        <v>13534</v>
      </c>
      <c r="O31" s="14">
        <v>12886</v>
      </c>
      <c r="P31" s="14">
        <f>10926+4122</f>
        <v>15048</v>
      </c>
      <c r="Q31" s="14">
        <v>16455</v>
      </c>
      <c r="R31" s="24"/>
    </row>
    <row r="32" spans="1:18" s="27" customFormat="1" ht="13.15" customHeight="1">
      <c r="A32" s="32" t="s">
        <v>27</v>
      </c>
      <c r="B32" s="30">
        <f t="shared" ref="B32:H32" si="0">SUM(B5:B6)+SUM(B9:B20)</f>
        <v>202456</v>
      </c>
      <c r="C32" s="30">
        <f t="shared" si="0"/>
        <v>206197</v>
      </c>
      <c r="D32" s="30">
        <f t="shared" si="0"/>
        <v>209084</v>
      </c>
      <c r="E32" s="30">
        <f t="shared" si="0"/>
        <v>211261</v>
      </c>
      <c r="F32" s="30">
        <f t="shared" si="0"/>
        <v>235675</v>
      </c>
      <c r="G32" s="30">
        <f t="shared" si="0"/>
        <v>255459</v>
      </c>
      <c r="H32" s="30">
        <f t="shared" si="0"/>
        <v>256003</v>
      </c>
      <c r="I32" s="30">
        <f t="shared" ref="I32:Q32" si="1">SUM(I5:I6)+SUM(I9:I20)</f>
        <v>272295</v>
      </c>
      <c r="J32" s="30">
        <f t="shared" si="1"/>
        <v>302167</v>
      </c>
      <c r="K32" s="30">
        <f t="shared" si="1"/>
        <v>340876</v>
      </c>
      <c r="L32" s="30">
        <f t="shared" si="1"/>
        <v>369549</v>
      </c>
      <c r="M32" s="30">
        <f t="shared" si="1"/>
        <v>411238</v>
      </c>
      <c r="N32" s="30">
        <f t="shared" si="1"/>
        <v>430881</v>
      </c>
      <c r="O32" s="30">
        <f t="shared" si="1"/>
        <v>521438</v>
      </c>
      <c r="P32" s="30">
        <f t="shared" si="1"/>
        <v>574044</v>
      </c>
      <c r="Q32" s="30">
        <f t="shared" si="1"/>
        <v>602283</v>
      </c>
    </row>
    <row r="33" spans="1:17" ht="13.15" customHeight="1">
      <c r="A33" s="21" t="s">
        <v>28</v>
      </c>
      <c r="B33" s="15">
        <f t="shared" ref="B33:Q33" si="2">B7+SUM(B21:B24)+B30</f>
        <v>66253</v>
      </c>
      <c r="C33" s="15">
        <f t="shared" si="2"/>
        <v>65720</v>
      </c>
      <c r="D33" s="15">
        <f t="shared" si="2"/>
        <v>70745</v>
      </c>
      <c r="E33" s="15">
        <f t="shared" si="2"/>
        <v>73405</v>
      </c>
      <c r="F33" s="15">
        <f t="shared" si="2"/>
        <v>82726</v>
      </c>
      <c r="G33" s="15">
        <f t="shared" si="2"/>
        <v>82203</v>
      </c>
      <c r="H33" s="15">
        <f t="shared" si="2"/>
        <v>81968</v>
      </c>
      <c r="I33" s="15">
        <f t="shared" si="2"/>
        <v>77123</v>
      </c>
      <c r="J33" s="6">
        <f t="shared" si="2"/>
        <v>83381</v>
      </c>
      <c r="K33" s="6">
        <f t="shared" si="2"/>
        <v>85566</v>
      </c>
      <c r="L33" s="6">
        <f t="shared" si="2"/>
        <v>91922</v>
      </c>
      <c r="M33" s="6">
        <f t="shared" si="2"/>
        <v>95573</v>
      </c>
      <c r="N33" s="6">
        <f t="shared" si="2"/>
        <v>96930</v>
      </c>
      <c r="O33" s="6">
        <f t="shared" si="2"/>
        <v>109545</v>
      </c>
      <c r="P33" s="6">
        <f t="shared" si="2"/>
        <v>112640</v>
      </c>
      <c r="Q33" s="6">
        <f t="shared" si="2"/>
        <v>107661</v>
      </c>
    </row>
    <row r="34" spans="1:17" ht="13.15" customHeight="1" thickBot="1">
      <c r="A34" s="23" t="s">
        <v>29</v>
      </c>
      <c r="B34" s="16">
        <f t="shared" ref="B34:Q34" si="3">B8+SUM(B25:B29)+B31</f>
        <v>112704</v>
      </c>
      <c r="C34" s="16">
        <f t="shared" si="3"/>
        <v>122970</v>
      </c>
      <c r="D34" s="16">
        <f t="shared" si="3"/>
        <v>132679</v>
      </c>
      <c r="E34" s="16">
        <f t="shared" si="3"/>
        <v>131257</v>
      </c>
      <c r="F34" s="16">
        <f t="shared" si="3"/>
        <v>136568</v>
      </c>
      <c r="G34" s="16">
        <f t="shared" si="3"/>
        <v>131993</v>
      </c>
      <c r="H34" s="16">
        <f t="shared" si="3"/>
        <v>124289</v>
      </c>
      <c r="I34" s="16">
        <f t="shared" si="3"/>
        <v>101916</v>
      </c>
      <c r="J34" s="17">
        <f t="shared" si="3"/>
        <v>110723</v>
      </c>
      <c r="K34" s="17">
        <f t="shared" si="3"/>
        <v>122903</v>
      </c>
      <c r="L34" s="17">
        <f t="shared" si="3"/>
        <v>128553</v>
      </c>
      <c r="M34" s="17">
        <f t="shared" si="3"/>
        <v>137951</v>
      </c>
      <c r="N34" s="17">
        <f t="shared" si="3"/>
        <v>130873</v>
      </c>
      <c r="O34" s="17">
        <f t="shared" si="3"/>
        <v>144861</v>
      </c>
      <c r="P34" s="17">
        <f t="shared" si="3"/>
        <v>147448</v>
      </c>
      <c r="Q34" s="17">
        <f t="shared" si="3"/>
        <v>147288</v>
      </c>
    </row>
    <row r="35" spans="1:17" s="27" customFormat="1" ht="24">
      <c r="A35" s="26" t="s">
        <v>37</v>
      </c>
      <c r="B35" s="28">
        <f t="shared" ref="B35:I35" si="4">SUM(B32:B34)</f>
        <v>381413</v>
      </c>
      <c r="C35" s="28">
        <f t="shared" si="4"/>
        <v>394887</v>
      </c>
      <c r="D35" s="28">
        <f t="shared" si="4"/>
        <v>412508</v>
      </c>
      <c r="E35" s="28">
        <f t="shared" si="4"/>
        <v>415923</v>
      </c>
      <c r="F35" s="28">
        <f t="shared" si="4"/>
        <v>454969</v>
      </c>
      <c r="G35" s="28">
        <f t="shared" si="4"/>
        <v>469655</v>
      </c>
      <c r="H35" s="28">
        <f t="shared" si="4"/>
        <v>462260</v>
      </c>
      <c r="I35" s="28">
        <f t="shared" si="4"/>
        <v>451334</v>
      </c>
      <c r="J35" s="28">
        <f t="shared" ref="J35:Q35" si="5">SUM(J32:J34)</f>
        <v>496271</v>
      </c>
      <c r="K35" s="28">
        <f t="shared" si="5"/>
        <v>549345</v>
      </c>
      <c r="L35" s="28">
        <f t="shared" si="5"/>
        <v>590024</v>
      </c>
      <c r="M35" s="28">
        <f t="shared" si="5"/>
        <v>644762</v>
      </c>
      <c r="N35" s="28">
        <f t="shared" si="5"/>
        <v>658684</v>
      </c>
      <c r="O35" s="28">
        <f t="shared" si="5"/>
        <v>775844</v>
      </c>
      <c r="P35" s="28">
        <f t="shared" si="5"/>
        <v>834132</v>
      </c>
      <c r="Q35" s="28">
        <f t="shared" si="5"/>
        <v>857232</v>
      </c>
    </row>
    <row r="36" spans="1:17" ht="13.15" customHeight="1">
      <c r="A36" s="1"/>
      <c r="B36" s="18"/>
      <c r="C36" s="18"/>
      <c r="D36" s="18"/>
      <c r="E36" s="18"/>
      <c r="F36" s="18"/>
      <c r="G36" s="18"/>
      <c r="H36" s="18"/>
      <c r="I36" s="18"/>
    </row>
    <row r="37" spans="1:17" ht="13.15" customHeight="1">
      <c r="A37" s="1" t="s">
        <v>30</v>
      </c>
    </row>
    <row r="38" spans="1:17" ht="13.15" customHeight="1">
      <c r="A38" s="33" t="s">
        <v>31</v>
      </c>
      <c r="B38" s="34"/>
      <c r="C38" s="34"/>
    </row>
    <row r="39" spans="1:17" ht="13.15" customHeight="1">
      <c r="A39" s="1" t="s">
        <v>32</v>
      </c>
    </row>
    <row r="40" spans="1:17" ht="13.15" customHeight="1">
      <c r="A40" s="33" t="s">
        <v>33</v>
      </c>
      <c r="B40" s="34"/>
      <c r="C40" s="34"/>
      <c r="D40" s="34"/>
    </row>
    <row r="46" spans="1:17" ht="15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7" ht="15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</sheetData>
  <mergeCells count="2">
    <mergeCell ref="A1:P1"/>
    <mergeCell ref="A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DD1367-D051-45BD-8B9E-E0E22C407B8E}"/>
</file>

<file path=customXml/itemProps2.xml><?xml version="1.0" encoding="utf-8"?>
<ds:datastoreItem xmlns:ds="http://schemas.openxmlformats.org/officeDocument/2006/customXml" ds:itemID="{07F42C5E-1635-4D1F-9291-2D94C8E08573}"/>
</file>

<file path=customXml/itemProps3.xml><?xml version="1.0" encoding="utf-8"?>
<ds:datastoreItem xmlns:ds="http://schemas.openxmlformats.org/officeDocument/2006/customXml" ds:itemID="{62ECACC5-2B10-44F4-8235-E17B3AA569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Fatimah Binti Ghazali</dc:creator>
  <cp:keywords/>
  <dc:description/>
  <cp:lastModifiedBy>Nabihah Binti Fadzil</cp:lastModifiedBy>
  <dcterms:created xsi:type="dcterms:W3CDTF">2015-03-23T08:26:26Z</dcterms:created>
  <dcterms:modified xsi:type="dcterms:W3CDTF">2016-08-08T09:18:24Z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