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fazLIe\Unit Statistik\DTSA 2016\DTSA 2014\"/>
    </mc:Choice>
  </mc:AlternateContent>
  <bookViews>
    <workbookView xWindow="0" yWindow="0" windowWidth="19485" windowHeight="5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29" i="1"/>
  <c r="B28" i="1"/>
  <c r="B27" i="1"/>
  <c r="B26" i="1"/>
  <c r="B25" i="1"/>
  <c r="B24" i="1"/>
  <c r="B23" i="1"/>
  <c r="B22" i="1"/>
  <c r="B21" i="1"/>
  <c r="B17" i="1"/>
  <c r="B16" i="1"/>
  <c r="B15" i="1"/>
  <c r="B14" i="1"/>
  <c r="B13" i="1"/>
  <c r="B12" i="1"/>
  <c r="B11" i="1"/>
  <c r="B10" i="1"/>
  <c r="B9" i="1"/>
  <c r="B8" i="1"/>
  <c r="B34" i="1" s="1"/>
  <c r="B7" i="1"/>
  <c r="B6" i="1"/>
  <c r="B5" i="1"/>
  <c r="B32" i="1" s="1"/>
  <c r="B33" i="1" l="1"/>
  <c r="B35" i="1" s="1"/>
</calcChain>
</file>

<file path=xl/sharedStrings.xml><?xml version="1.0" encoding="utf-8"?>
<sst xmlns="http://schemas.openxmlformats.org/spreadsheetml/2006/main" count="38" uniqueCount="38">
  <si>
    <t>KLIA</t>
  </si>
  <si>
    <t xml:space="preserve">PULAU PINANG </t>
  </si>
  <si>
    <t>KOTA KINABALU</t>
  </si>
  <si>
    <t>KUCHING</t>
  </si>
  <si>
    <t>LANGKAWI</t>
  </si>
  <si>
    <t>JOHOR BHARU</t>
  </si>
  <si>
    <t>KOTA BHARU</t>
  </si>
  <si>
    <t>IPOH</t>
  </si>
  <si>
    <t>KUALA TERENGGANU</t>
  </si>
  <si>
    <t>ALOR SETAR</t>
  </si>
  <si>
    <t>MELAKA</t>
  </si>
  <si>
    <t>SUBANG</t>
  </si>
  <si>
    <t>KUANTAN</t>
  </si>
  <si>
    <t>TIOMAN</t>
  </si>
  <si>
    <t>PANGKOR</t>
  </si>
  <si>
    <t>REDANG</t>
  </si>
  <si>
    <t>LABUAN</t>
  </si>
  <si>
    <t>LAHAD DATU</t>
  </si>
  <si>
    <t>SANDAKAN</t>
  </si>
  <si>
    <t>TAWAU</t>
  </si>
  <si>
    <t>BINTULU</t>
  </si>
  <si>
    <t>MIRI</t>
  </si>
  <si>
    <t>SIBU</t>
  </si>
  <si>
    <t>MULU</t>
  </si>
  <si>
    <t>LIMBANG</t>
  </si>
  <si>
    <t>STOL SABAH</t>
  </si>
  <si>
    <t>STOL SARAWAK</t>
  </si>
  <si>
    <t xml:space="preserve">SABAH </t>
  </si>
  <si>
    <t>SARAWAK</t>
  </si>
  <si>
    <t>Source          :      Malaysia Airports Holdings Berhad</t>
  </si>
  <si>
    <t>SUMBER      :      SENAI AIRPORT TERMINAL SERVICES SDN. BHD</t>
  </si>
  <si>
    <t>Source          :      Senai Airport Terminal Services Sdn. Bhd</t>
  </si>
  <si>
    <t>JUMLAH PERGERAKAN PESAWAT PERDAGANGAN YANG DIKENDALIKAN MENGIKUT LAPANGAN TERBANG, MALAYSIA, 2014</t>
  </si>
  <si>
    <t>Total Commercial Aircraft Movements Handled by Airports, Malaysia, 2014</t>
  </si>
  <si>
    <r>
      <t>LAPANGAN TERBANG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Airports</t>
    </r>
  </si>
  <si>
    <r>
      <t xml:space="preserve">JUMLAH                                     </t>
    </r>
    <r>
      <rPr>
        <i/>
        <sz val="9"/>
        <rFont val="Arial"/>
        <family val="2"/>
      </rPr>
      <t>Total</t>
    </r>
    <r>
      <rPr>
        <b/>
        <i/>
        <sz val="9"/>
        <rFont val="Arial"/>
        <family val="2"/>
      </rPr>
      <t xml:space="preserve"> </t>
    </r>
  </si>
  <si>
    <r>
      <t>SEMENANJUNG</t>
    </r>
    <r>
      <rPr>
        <sz val="9"/>
        <rFont val="Arial"/>
        <family val="2"/>
      </rPr>
      <t xml:space="preserve">                         </t>
    </r>
    <r>
      <rPr>
        <i/>
        <sz val="9"/>
        <rFont val="Arial"/>
        <family val="2"/>
      </rPr>
      <t>Peninsular</t>
    </r>
  </si>
  <si>
    <t>SUMBER      :      MALAYSIA AIRPORTS HOLDINGS BERHAD (MAHB)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</si>
</sst>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SWISS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3" fillId="2" borderId="0" xfId="0" applyFont="1" applyFill="1" applyBorder="1" applyAlignment="1">
      <alignment horizontal="left" vertical="center" wrapText="1" indent="1"/>
    </xf>
    <xf numFmtId="166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/>
    <xf numFmtId="3" fontId="4" fillId="0" borderId="0" xfId="0" applyNumberFormat="1" applyFont="1"/>
    <xf numFmtId="41" fontId="6" fillId="0" borderId="0" xfId="1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0" xfId="2" applyFont="1" applyAlignment="1"/>
  </cellXfs>
  <cellStyles count="3">
    <cellStyle name="Comma" xfId="1" builtinId="3"/>
    <cellStyle name="Normal" xfId="0" builtinId="0"/>
    <cellStyle name="Normal_Ten Yr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workbookViewId="0">
      <selection activeCell="H14" sqref="H14"/>
    </sheetView>
  </sheetViews>
  <sheetFormatPr defaultRowHeight="12"/>
  <cols>
    <col min="1" max="1" width="21.140625" style="2" customWidth="1"/>
    <col min="2" max="2" width="13.42578125" style="2" customWidth="1"/>
    <col min="3" max="16384" width="9.140625" style="2"/>
  </cols>
  <sheetData>
    <row r="1" spans="1:3" ht="15" customHeight="1">
      <c r="A1" s="1" t="s">
        <v>32</v>
      </c>
      <c r="B1" s="1"/>
    </row>
    <row r="2" spans="1:3" ht="15" customHeight="1">
      <c r="A2" s="3" t="s">
        <v>33</v>
      </c>
      <c r="B2" s="3"/>
    </row>
    <row r="4" spans="1:3" s="5" customFormat="1" ht="24">
      <c r="A4" s="4" t="s">
        <v>34</v>
      </c>
      <c r="B4" s="4">
        <v>2014</v>
      </c>
    </row>
    <row r="5" spans="1:3">
      <c r="A5" s="6" t="s">
        <v>0</v>
      </c>
      <c r="B5" s="7">
        <f>250212+89438</f>
        <v>339650</v>
      </c>
      <c r="C5" s="8"/>
    </row>
    <row r="6" spans="1:3">
      <c r="A6" s="6" t="s">
        <v>1</v>
      </c>
      <c r="B6" s="7">
        <f>45749+17647</f>
        <v>63396</v>
      </c>
      <c r="C6" s="8"/>
    </row>
    <row r="7" spans="1:3">
      <c r="A7" s="6" t="s">
        <v>2</v>
      </c>
      <c r="B7" s="7">
        <f>51389+17256</f>
        <v>68645</v>
      </c>
      <c r="C7" s="8"/>
    </row>
    <row r="8" spans="1:3">
      <c r="A8" s="6" t="s">
        <v>3</v>
      </c>
      <c r="B8" s="7">
        <f>37605+13312</f>
        <v>50917</v>
      </c>
      <c r="C8" s="9"/>
    </row>
    <row r="9" spans="1:3">
      <c r="A9" s="6" t="s">
        <v>4</v>
      </c>
      <c r="B9" s="7">
        <f>15698+6024</f>
        <v>21722</v>
      </c>
      <c r="C9" s="9"/>
    </row>
    <row r="10" spans="1:3">
      <c r="A10" s="6" t="s">
        <v>5</v>
      </c>
      <c r="B10" s="10">
        <f>31601+11375</f>
        <v>42976</v>
      </c>
      <c r="C10" s="9"/>
    </row>
    <row r="11" spans="1:3">
      <c r="A11" s="6" t="s">
        <v>6</v>
      </c>
      <c r="B11" s="7">
        <f>17880+7148</f>
        <v>25028</v>
      </c>
      <c r="C11" s="9"/>
    </row>
    <row r="12" spans="1:3">
      <c r="A12" s="6" t="s">
        <v>7</v>
      </c>
      <c r="B12" s="7">
        <f>1114+846</f>
        <v>1960</v>
      </c>
    </row>
    <row r="13" spans="1:3" ht="15.75" customHeight="1">
      <c r="A13" s="6" t="s">
        <v>8</v>
      </c>
      <c r="B13" s="7">
        <f>7118+2541</f>
        <v>9659</v>
      </c>
      <c r="C13" s="9"/>
    </row>
    <row r="14" spans="1:3">
      <c r="A14" s="6" t="s">
        <v>9</v>
      </c>
      <c r="B14" s="7">
        <f>6043+2378</f>
        <v>8421</v>
      </c>
      <c r="C14" s="9"/>
    </row>
    <row r="15" spans="1:3">
      <c r="A15" s="6" t="s">
        <v>10</v>
      </c>
      <c r="B15" s="7">
        <f>88+232</f>
        <v>320</v>
      </c>
    </row>
    <row r="16" spans="1:3">
      <c r="A16" s="6" t="s">
        <v>11</v>
      </c>
      <c r="B16" s="7">
        <f>39404+17226</f>
        <v>56630</v>
      </c>
      <c r="C16" s="9"/>
    </row>
    <row r="17" spans="1:3">
      <c r="A17" s="6" t="s">
        <v>12</v>
      </c>
      <c r="B17" s="7">
        <f>2534+1038</f>
        <v>3572</v>
      </c>
      <c r="C17" s="9"/>
    </row>
    <row r="18" spans="1:3">
      <c r="A18" s="6" t="s">
        <v>13</v>
      </c>
      <c r="B18" s="7">
        <v>272</v>
      </c>
    </row>
    <row r="19" spans="1:3">
      <c r="A19" s="6" t="s">
        <v>14</v>
      </c>
      <c r="B19" s="7">
        <v>8</v>
      </c>
    </row>
    <row r="20" spans="1:3">
      <c r="A20" s="6" t="s">
        <v>15</v>
      </c>
      <c r="B20" s="7">
        <v>430</v>
      </c>
    </row>
    <row r="21" spans="1:3">
      <c r="A21" s="6" t="s">
        <v>16</v>
      </c>
      <c r="B21" s="7">
        <f>11454+4079</f>
        <v>15533</v>
      </c>
      <c r="C21" s="9"/>
    </row>
    <row r="22" spans="1:3">
      <c r="A22" s="6" t="s">
        <v>17</v>
      </c>
      <c r="B22" s="7">
        <f>2773+916</f>
        <v>3689</v>
      </c>
    </row>
    <row r="23" spans="1:3">
      <c r="A23" s="6" t="s">
        <v>18</v>
      </c>
      <c r="B23" s="7">
        <f>8841+2874</f>
        <v>11715</v>
      </c>
      <c r="C23" s="9"/>
    </row>
    <row r="24" spans="1:3">
      <c r="A24" s="6" t="s">
        <v>19</v>
      </c>
      <c r="B24" s="7">
        <f>9659+3173</f>
        <v>12832</v>
      </c>
      <c r="C24" s="9"/>
    </row>
    <row r="25" spans="1:3">
      <c r="A25" s="6" t="s">
        <v>20</v>
      </c>
      <c r="B25" s="7">
        <f>9061+3185</f>
        <v>12246</v>
      </c>
      <c r="C25" s="9"/>
    </row>
    <row r="26" spans="1:3">
      <c r="A26" s="6" t="s">
        <v>21</v>
      </c>
      <c r="B26" s="7">
        <f>34117+12387</f>
        <v>46504</v>
      </c>
      <c r="C26" s="9"/>
    </row>
    <row r="27" spans="1:3">
      <c r="A27" s="6" t="s">
        <v>22</v>
      </c>
      <c r="B27" s="7">
        <f>13083+4795</f>
        <v>17878</v>
      </c>
      <c r="C27" s="9"/>
    </row>
    <row r="28" spans="1:3">
      <c r="A28" s="6" t="s">
        <v>23</v>
      </c>
      <c r="B28" s="7">
        <f>2055+646</f>
        <v>2701</v>
      </c>
    </row>
    <row r="29" spans="1:3">
      <c r="A29" s="6" t="s">
        <v>24</v>
      </c>
      <c r="B29" s="7">
        <f>1606+548</f>
        <v>2154</v>
      </c>
    </row>
    <row r="30" spans="1:3">
      <c r="A30" s="6" t="s">
        <v>25</v>
      </c>
      <c r="B30" s="7">
        <v>226</v>
      </c>
    </row>
    <row r="31" spans="1:3">
      <c r="A31" s="6" t="s">
        <v>26</v>
      </c>
      <c r="B31" s="7">
        <f>10926+4122</f>
        <v>15048</v>
      </c>
      <c r="C31" s="9"/>
    </row>
    <row r="32" spans="1:3" s="5" customFormat="1" ht="25.5" customHeight="1">
      <c r="A32" s="11" t="s">
        <v>36</v>
      </c>
      <c r="B32" s="12">
        <f t="shared" ref="B32" si="0">SUM(B5:B6)+SUM(B9:B20)</f>
        <v>574044</v>
      </c>
    </row>
    <row r="33" spans="1:2" ht="13.15" customHeight="1">
      <c r="A33" s="6" t="s">
        <v>27</v>
      </c>
      <c r="B33" s="12">
        <f t="shared" ref="B33" si="1">B7+SUM(B21:B24)+B30</f>
        <v>112640</v>
      </c>
    </row>
    <row r="34" spans="1:2" ht="13.15" customHeight="1">
      <c r="A34" s="6" t="s">
        <v>28</v>
      </c>
      <c r="B34" s="12">
        <f t="shared" ref="B34" si="2">B8+SUM(B25:B29)+B31</f>
        <v>147448</v>
      </c>
    </row>
    <row r="35" spans="1:2" s="5" customFormat="1" ht="24">
      <c r="A35" s="13" t="s">
        <v>35</v>
      </c>
      <c r="B35" s="14">
        <f t="shared" ref="B35" si="3">SUM(B32:B34)</f>
        <v>834132</v>
      </c>
    </row>
    <row r="36" spans="1:2" ht="13.15" customHeight="1">
      <c r="A36" s="15"/>
    </row>
    <row r="37" spans="1:2" ht="13.15" customHeight="1">
      <c r="A37" s="15" t="s">
        <v>37</v>
      </c>
    </row>
    <row r="38" spans="1:2" ht="13.15" customHeight="1">
      <c r="A38" s="16" t="s">
        <v>29</v>
      </c>
    </row>
    <row r="39" spans="1:2" ht="13.15" customHeight="1">
      <c r="A39" s="15" t="s">
        <v>30</v>
      </c>
    </row>
    <row r="40" spans="1:2" ht="13.15" customHeight="1">
      <c r="A40" s="16" t="s">
        <v>31</v>
      </c>
    </row>
    <row r="46" spans="1:2">
      <c r="A46" s="17"/>
    </row>
    <row r="47" spans="1:2">
      <c r="A47" s="1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91F956998C628144A8659EBE749B6E09" ma:contentTypeVersion="6" ma:contentTypeDescription="Upload an image." ma:contentTypeScope="" ma:versionID="0ae671c7b3470178e842fd389894a79c">
  <xsd:schema xmlns:xsd="http://www.w3.org/2001/XMLSchema" xmlns:xs="http://www.w3.org/2001/XMLSchema" xmlns:p="http://schemas.microsoft.com/office/2006/metadata/properties" xmlns:ns1="http://schemas.microsoft.com/sharepoint/v3" xmlns:ns2="E8E89EEE-F9B3-466D-B939-33C12EF28484" xmlns:ns3="http://schemas.microsoft.com/sharepoint/v3/fields" targetNamespace="http://schemas.microsoft.com/office/2006/metadata/properties" ma:root="true" ma:fieldsID="c78426a2be791401035b8e4b61865201" ns1:_="" ns2:_="" ns3:_="">
    <xsd:import namespace="http://schemas.microsoft.com/sharepoint/v3"/>
    <xsd:import namespace="E8E89EEE-F9B3-466D-B939-33C12EF28484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E89EEE-F9B3-466D-B939-33C12EF28484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  <ImageCreateDate xmlns="E8E89EEE-F9B3-466D-B939-33C12EF28484" xsi:nil="true"/>
  </documentManagement>
</p:properties>
</file>

<file path=customXml/itemProps1.xml><?xml version="1.0" encoding="utf-8"?>
<ds:datastoreItem xmlns:ds="http://schemas.openxmlformats.org/officeDocument/2006/customXml" ds:itemID="{D1426DE2-9816-4679-B904-03D44052B522}"/>
</file>

<file path=customXml/itemProps2.xml><?xml version="1.0" encoding="utf-8"?>
<ds:datastoreItem xmlns:ds="http://schemas.openxmlformats.org/officeDocument/2006/customXml" ds:itemID="{60476945-FF57-4F5D-A676-A69D408620A4}"/>
</file>

<file path=customXml/itemProps3.xml><?xml version="1.0" encoding="utf-8"?>
<ds:datastoreItem xmlns:ds="http://schemas.openxmlformats.org/officeDocument/2006/customXml" ds:itemID="{BB96C7E6-FBE6-43A6-A1C1-AD25F22378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Fatimah Binti Ghazali</dc:creator>
  <cp:keywords/>
  <dc:description/>
  <cp:lastModifiedBy>Mohamad Fazli Bin Othman</cp:lastModifiedBy>
  <dcterms:created xsi:type="dcterms:W3CDTF">2015-03-23T08:26:26Z</dcterms:created>
  <dcterms:modified xsi:type="dcterms:W3CDTF">2017-04-10T05:23:14Z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0x0101009148F5A04DDD49CBA7127AADA5FB792B00AADE34325A8B49CDA8BB4DB53328F2140091F956998C628144A8659EBE749B6E09</vt:lpwstr>
  </property>
  <property fmtid="{D5CDD505-2E9C-101B-9397-08002B2CF9AE}" pid="3" name="VideoSetEmbedCode">
    <vt:lpwstr/>
  </property>
  <property fmtid="{D5CDD505-2E9C-101B-9397-08002B2CF9AE}" pid="4" name="AlternateThumbnailUrl">
    <vt:lpwstr/>
  </property>
  <property fmtid="{D5CDD505-2E9C-101B-9397-08002B2CF9AE}" pid="5" name="PeopleInMedia">
    <vt:lpwstr/>
  </property>
  <property fmtid="{D5CDD505-2E9C-101B-9397-08002B2CF9AE}" pid="6" name="VideoSetDescription">
    <vt:lpwstr/>
  </property>
  <property fmtid="{D5CDD505-2E9C-101B-9397-08002B2CF9AE}" pid="7" name="VideoSetUserOverrideEncoding">
    <vt:lpwstr/>
  </property>
  <property fmtid="{D5CDD505-2E9C-101B-9397-08002B2CF9AE}" pid="8" name="VideoSetDefaultEncoding">
    <vt:lpwstr/>
  </property>
  <property fmtid="{D5CDD505-2E9C-101B-9397-08002B2CF9AE}" pid="9" name="VideoSetExternalLink">
    <vt:lpwstr/>
  </property>
  <property fmtid="{D5CDD505-2E9C-101B-9397-08002B2CF9AE}" pid="10" name="VideoSetRenditionsInfo">
    <vt:lpwstr/>
  </property>
  <property fmtid="{D5CDD505-2E9C-101B-9397-08002B2CF9AE}" pid="11" name="VideoRenditionLabel">
    <vt:lpwstr/>
  </property>
</Properties>
</file>